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8800" windowHeight="12540" tabRatio="877" activeTab="4"/>
  </bookViews>
  <sheets>
    <sheet name="报价单A" sheetId="48" r:id="rId1"/>
    <sheet name="报价单B" sheetId="54" r:id="rId2"/>
    <sheet name="报价单C" sheetId="55" r:id="rId3"/>
    <sheet name="报价单D" sheetId="56" r:id="rId4"/>
    <sheet name="报价单E" sheetId="57" r:id="rId5"/>
    <sheet name="公铁联运" sheetId="58" r:id="rId6"/>
  </sheets>
  <calcPr calcId="144525"/>
</workbook>
</file>

<file path=xl/sharedStrings.xml><?xml version="1.0" encoding="utf-8"?>
<sst xmlns="http://schemas.openxmlformats.org/spreadsheetml/2006/main" count="358" uniqueCount="89">
  <si>
    <t>重汽（重庆）轻型汽车有限公司
商品车运输项目 报价单</t>
  </si>
  <si>
    <t>区域</t>
  </si>
  <si>
    <t>省份</t>
  </si>
  <si>
    <t>参考运量
（台）
2023年8月-2024年7月</t>
  </si>
  <si>
    <t>参考里程
（KM）</t>
  </si>
  <si>
    <t>U平台</t>
  </si>
  <si>
    <t>FV70短轴低顶
FV70中轴低顶</t>
  </si>
  <si>
    <t>FV70短轴中顶
FV70中轴中顶</t>
  </si>
  <si>
    <t>FP70
FS70</t>
  </si>
  <si>
    <t>参考运量
（台）
2021年7月-2022年6月</t>
  </si>
  <si>
    <t>参考
运量
（台）</t>
  </si>
  <si>
    <t>单价 
（元/台*公里）
不含税</t>
  </si>
  <si>
    <t>小计</t>
  </si>
  <si>
    <t>单价
系数1.5
（元/台*公里）
不含税</t>
  </si>
  <si>
    <t>单价
系数2
（元/台*公里）
不含税</t>
  </si>
  <si>
    <t>单价
系数1.35
（元/台*公里）
不含税</t>
  </si>
  <si>
    <t>A区域</t>
  </si>
  <si>
    <t>陕西</t>
  </si>
  <si>
    <t>西藏</t>
  </si>
  <si>
    <t>甘肃</t>
  </si>
  <si>
    <t>宁夏</t>
  </si>
  <si>
    <t>青海</t>
  </si>
  <si>
    <t>新疆</t>
  </si>
  <si>
    <t>合计</t>
  </si>
  <si>
    <t>总计</t>
  </si>
  <si>
    <t>1、以上运输周期为交接单签字日期的第二天开始计算直至交付签收的运输天数。</t>
  </si>
  <si>
    <t>2、运输里程数（详见全国运输区域里程表）,运输里程将根据经销商的实际地点进行调整。</t>
  </si>
  <si>
    <t>3、如有新增交付地点需先提前上报并确认运输里程数，单价参照所在省份价格。</t>
  </si>
  <si>
    <t>4、区域内各省份必须全部报价，若出现遗漏或超出最高限价视为放弃该区域投标。</t>
  </si>
  <si>
    <t>5、商品车各车型单台运输价格：
   5.1、U平台
    “VGV U70”单台运输价格=“VGV U75”单台运输价格=“VGV VX7”单台运输价格=“VGV U70”单价×运输里程数
   5.2、F平台 
    “FV70短轴低顶”单台运输价格=“FV70中轴低顶”单台运输价格=“VGV U70”单价×运输里程数×1.5
    “FV70短轴中顶”单台运输价格=“FV70短轴中顶”单台运输价格=“VGV U70”单价×运输里程数×2
    “FP70”单台运输价格=“FS70”单台运输价格=“VGV U70”单价×运输里程数×1.35</t>
  </si>
  <si>
    <t>6、油价联动按下表区间执行（0号柴油）</t>
  </si>
  <si>
    <t>油价区间
元/L</t>
  </si>
  <si>
    <t>5.00-5.49</t>
  </si>
  <si>
    <t>5.50-5.99</t>
  </si>
  <si>
    <t>6.00-6.49</t>
  </si>
  <si>
    <t>6.50-6.99</t>
  </si>
  <si>
    <t>7.00-7.99</t>
  </si>
  <si>
    <t>8.00-8.49</t>
  </si>
  <si>
    <t>8.50-8.99</t>
  </si>
  <si>
    <t>9.00-9.49</t>
  </si>
  <si>
    <t>执行单价</t>
  </si>
  <si>
    <t>合同单价
-0.08</t>
  </si>
  <si>
    <t>合同单价
-0.06</t>
  </si>
  <si>
    <t>合同单价
-0.04</t>
  </si>
  <si>
    <t>合同单价
-0.02</t>
  </si>
  <si>
    <t>合同单价</t>
  </si>
  <si>
    <t>合同单价
+0.02</t>
  </si>
  <si>
    <t>合同单价
+0.04</t>
  </si>
  <si>
    <t>合同单价
+0.06</t>
  </si>
  <si>
    <t>当油价低于5.00元/升时，运价按5.00-5.49区间执行。
当油价高于9.49元/升时，运价按9.00-9.49区间执行。</t>
  </si>
  <si>
    <t>B区域</t>
  </si>
  <si>
    <t>河南</t>
  </si>
  <si>
    <t>湖北</t>
  </si>
  <si>
    <t>江苏</t>
  </si>
  <si>
    <t>上海</t>
  </si>
  <si>
    <t>浙江</t>
  </si>
  <si>
    <t>安徽</t>
  </si>
  <si>
    <t>山东</t>
  </si>
  <si>
    <t>C区域</t>
  </si>
  <si>
    <t>贵州</t>
  </si>
  <si>
    <t>四川
（除攀枝花市、甘孜藏族自治州、凉山彝族自治州以外区域）</t>
  </si>
  <si>
    <t>四川
（攀枝花市、甘孜藏族自治州、凉山彝族自治州）</t>
  </si>
  <si>
    <t>重庆
100公里以下（含100公里）</t>
  </si>
  <si>
    <t>重庆
101公里——200公里
（含200公里）</t>
  </si>
  <si>
    <t>重庆
201公里——300公里
（含300公里）</t>
  </si>
  <si>
    <t>重庆
301公里以上</t>
  </si>
  <si>
    <t>云南</t>
  </si>
  <si>
    <t>D区域</t>
  </si>
  <si>
    <t>山西</t>
  </si>
  <si>
    <t>北京</t>
  </si>
  <si>
    <t>河北</t>
  </si>
  <si>
    <t>天津</t>
  </si>
  <si>
    <t>黑龙江</t>
  </si>
  <si>
    <t>吉林</t>
  </si>
  <si>
    <t>辽宁</t>
  </si>
  <si>
    <r>
      <rPr>
        <sz val="10"/>
        <color rgb="FF000000"/>
        <rFont val="宋体"/>
        <charset val="134"/>
        <scheme val="minor"/>
      </rPr>
      <t>内蒙古</t>
    </r>
    <r>
      <rPr>
        <sz val="10"/>
        <color indexed="8"/>
        <rFont val="宋体"/>
        <charset val="134"/>
      </rPr>
      <t>(东）</t>
    </r>
  </si>
  <si>
    <t>内蒙古(西）</t>
  </si>
  <si>
    <t>E区域</t>
  </si>
  <si>
    <t>湖南</t>
  </si>
  <si>
    <t>福建</t>
  </si>
  <si>
    <t>广东</t>
  </si>
  <si>
    <t>广西</t>
  </si>
  <si>
    <t>海南</t>
  </si>
  <si>
    <t>江西</t>
  </si>
  <si>
    <t>重汽（重庆）轻型汽车有限公司
商品车运输项目 报价单——公铁联运</t>
  </si>
  <si>
    <t>运输
模式</t>
  </si>
  <si>
    <t>运输
周期
（天）</t>
  </si>
  <si>
    <t>公铁联运</t>
  </si>
  <si>
    <t>内蒙古(东）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</si>
</sst>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00_ "/>
  </numFmts>
  <fonts count="34">
    <font>
      <sz val="11"/>
      <color theme="1"/>
      <name val="宋体"/>
      <charset val="134"/>
      <scheme val="minor"/>
    </font>
    <font>
      <sz val="8"/>
      <color theme="1"/>
      <name val="宋体"/>
      <charset val="134"/>
      <scheme val="minor"/>
    </font>
    <font>
      <sz val="10"/>
      <color theme="1"/>
      <name val="宋体"/>
      <charset val="134"/>
      <scheme val="minor"/>
    </font>
    <font>
      <b/>
      <sz val="12"/>
      <color theme="1"/>
      <name val="宋体"/>
      <charset val="134"/>
      <scheme val="minor"/>
    </font>
    <font>
      <b/>
      <sz val="10"/>
      <color rgb="FF000000"/>
      <name val="宋体"/>
      <charset val="134"/>
      <scheme val="minor"/>
    </font>
    <font>
      <sz val="10"/>
      <color rgb="FF000000"/>
      <name val="宋体"/>
      <charset val="0"/>
    </font>
    <font>
      <sz val="10"/>
      <color rgb="FF000000"/>
      <name val="宋体"/>
      <charset val="134"/>
      <scheme val="minor"/>
    </font>
    <font>
      <b/>
      <sz val="10"/>
      <color rgb="FFFF0000"/>
      <name val="宋体"/>
      <charset val="134"/>
      <scheme val="minor"/>
    </font>
    <font>
      <sz val="10"/>
      <name val="宋体"/>
      <charset val="134"/>
      <scheme val="minor"/>
    </font>
    <font>
      <sz val="12"/>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62"/>
      <name val="宋体"/>
      <charset val="134"/>
    </font>
    <font>
      <sz val="10"/>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6">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6" fillId="0" borderId="0" applyProtection="0"/>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xf numFmtId="0" fontId="16" fillId="0" borderId="0"/>
    <xf numFmtId="0" fontId="16" fillId="0" borderId="0"/>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6" fillId="0" borderId="0" applyProtection="0"/>
    <xf numFmtId="0" fontId="16" fillId="0" borderId="0"/>
    <xf numFmtId="0" fontId="17" fillId="0" borderId="8" applyNumberFormat="0" applyFill="0" applyAlignment="0" applyProtection="0">
      <alignment vertical="center"/>
    </xf>
    <xf numFmtId="0" fontId="16" fillId="0" borderId="0"/>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9" fillId="0" borderId="0">
      <alignment vertical="center"/>
    </xf>
    <xf numFmtId="0" fontId="26" fillId="0" borderId="0"/>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0" fillId="0" borderId="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6" fillId="0" borderId="0"/>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pplyProtection="0"/>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16" fillId="0" borderId="0">
      <alignment vertical="center"/>
    </xf>
    <xf numFmtId="0" fontId="16" fillId="0" borderId="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6" fillId="0" borderId="0" applyProtection="0">
      <alignment vertical="top"/>
    </xf>
    <xf numFmtId="0" fontId="16" fillId="0" borderId="0">
      <alignment vertical="center"/>
    </xf>
    <xf numFmtId="0" fontId="16" fillId="0" borderId="0">
      <alignment vertical="center"/>
    </xf>
    <xf numFmtId="0" fontId="0" fillId="0" borderId="0">
      <alignment vertical="center"/>
    </xf>
    <xf numFmtId="0" fontId="16" fillId="0" borderId="0"/>
    <xf numFmtId="0" fontId="16" fillId="0" borderId="0"/>
    <xf numFmtId="0" fontId="32" fillId="0" borderId="0" applyProtection="0">
      <alignment vertical="center"/>
    </xf>
    <xf numFmtId="0" fontId="32" fillId="0" borderId="0" applyProtection="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xf numFmtId="0" fontId="16" fillId="0" borderId="0" applyProtection="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0"/>
  </cellStyleXfs>
  <cellXfs count="32">
    <xf numFmtId="0" fontId="0" fillId="0" borderId="0" xfId="0">
      <alignment vertical="center"/>
    </xf>
    <xf numFmtId="0" fontId="0" fillId="0" borderId="0" xfId="0" applyAlignment="1">
      <alignment vertical="center" readingOrder="1"/>
    </xf>
    <xf numFmtId="0" fontId="1" fillId="0" borderId="0" xfId="0" applyFont="1">
      <alignment vertical="center"/>
    </xf>
    <xf numFmtId="0" fontId="2" fillId="0" borderId="0" xfId="0" applyFont="1" applyFill="1" applyAlignment="1">
      <alignment horizont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readingOrder="1"/>
    </xf>
    <xf numFmtId="176" fontId="4" fillId="0" borderId="1" xfId="0" applyNumberFormat="1" applyFont="1" applyFill="1" applyBorder="1" applyAlignment="1">
      <alignment horizontal="center" vertical="center" wrapText="1" readingOrder="1"/>
    </xf>
    <xf numFmtId="0" fontId="2" fillId="0" borderId="1" xfId="0" applyFont="1" applyBorder="1" applyAlignment="1">
      <alignment horizontal="center" vertical="center" wrapText="1"/>
    </xf>
    <xf numFmtId="0" fontId="5" fillId="0" borderId="2" xfId="0" applyFont="1" applyFill="1" applyBorder="1" applyAlignment="1">
      <alignment horizontal="center" vertical="center" wrapText="1" readingOrder="1"/>
    </xf>
    <xf numFmtId="176" fontId="6"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178" fontId="6" fillId="2" borderId="1" xfId="0" applyNumberFormat="1" applyFont="1" applyFill="1" applyBorder="1" applyAlignment="1">
      <alignment horizontal="center" vertical="center" wrapText="1" readingOrder="1"/>
    </xf>
    <xf numFmtId="177" fontId="6" fillId="0" borderId="1" xfId="0" applyNumberFormat="1" applyFont="1" applyFill="1" applyBorder="1" applyAlignment="1">
      <alignment horizontal="right" vertical="center" wrapText="1" readingOrder="1"/>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6" fillId="0" borderId="3" xfId="0" applyFont="1" applyFill="1" applyBorder="1" applyAlignment="1">
      <alignment horizontal="center" vertical="center" wrapText="1" readingOrder="1"/>
    </xf>
    <xf numFmtId="43" fontId="2" fillId="0" borderId="1" xfId="0" applyNumberFormat="1" applyFont="1" applyBorder="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readingOrder="1"/>
    </xf>
    <xf numFmtId="0" fontId="1" fillId="0" borderId="1" xfId="0" applyFont="1" applyBorder="1">
      <alignment vertical="center"/>
    </xf>
    <xf numFmtId="0" fontId="4" fillId="2" borderId="1" xfId="0" applyFont="1" applyFill="1" applyBorder="1" applyAlignment="1">
      <alignment horizontal="center" vertical="center" wrapText="1" readingOrder="1"/>
    </xf>
    <xf numFmtId="0" fontId="0" fillId="2" borderId="1" xfId="0" applyFill="1" applyBorder="1">
      <alignment vertical="center"/>
    </xf>
    <xf numFmtId="0" fontId="1" fillId="2" borderId="1" xfId="0" applyFont="1" applyFill="1" applyBorder="1">
      <alignment vertical="center"/>
    </xf>
    <xf numFmtId="0" fontId="8" fillId="0" borderId="1" xfId="72" applyNumberFormat="1" applyFont="1" applyFill="1" applyBorder="1" applyAlignment="1">
      <alignment horizontal="center" vertical="center" wrapText="1"/>
    </xf>
  </cellXfs>
  <cellStyles count="126">
    <cellStyle name="常规" xfId="0" builtinId="0"/>
    <cellStyle name="货币[0]" xfId="1" builtinId="7"/>
    <cellStyle name="货币" xfId="2" builtinId="4"/>
    <cellStyle name="常规 27 2 5"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标题 4" xfId="17" builtinId="19"/>
    <cellStyle name="常规 5 2 4" xfId="18"/>
    <cellStyle name="60% - 强调文字颜色 2" xfId="19" builtinId="36"/>
    <cellStyle name="警告文本" xfId="20" builtinId="11"/>
    <cellStyle name="标题" xfId="21" builtinId="15"/>
    <cellStyle name="常规 5 2" xfId="22"/>
    <cellStyle name="_ET_STYLE_NoName_00_" xfId="23"/>
    <cellStyle name="常规 12" xfId="24"/>
    <cellStyle name="解释性文本" xfId="25" builtinId="53"/>
    <cellStyle name="标题 1" xfId="26" builtinId="16"/>
    <cellStyle name="标题 2" xfId="27" builtinId="17"/>
    <cellStyle name="常规 5 2 2" xfId="28"/>
    <cellStyle name="0,0_x000d__x000a_NA_x000d__x000a_" xfId="29"/>
    <cellStyle name="标题 3" xfId="30" builtinId="18"/>
    <cellStyle name="常规 5 2 3" xfId="31"/>
    <cellStyle name="60% - 强调文字颜色 1" xfId="32" builtinId="32"/>
    <cellStyle name="60% - 强调文字颜色 4" xfId="33" builtinId="44"/>
    <cellStyle name="输出" xfId="34" builtinId="21"/>
    <cellStyle name="计算" xfId="35" builtinId="22"/>
    <cellStyle name="检查单元格" xfId="36" builtinId="23"/>
    <cellStyle name="常规 27 2" xfId="37"/>
    <cellStyle name="AutoFormat-Optionen" xfId="38"/>
    <cellStyle name="20% - 强调文字颜色 6" xfId="39" builtinId="50"/>
    <cellStyle name="强调文字颜色 2" xfId="40" builtinId="33"/>
    <cellStyle name="链接单元格" xfId="41" builtinId="24"/>
    <cellStyle name="汇总" xfId="42" builtinId="25"/>
    <cellStyle name="好" xfId="43" builtinId="26"/>
    <cellStyle name="常规 16" xfId="44"/>
    <cellStyle name="适中" xfId="45" builtinId="28"/>
    <cellStyle name="20% - 强调文字颜色 5" xfId="46" builtinId="46"/>
    <cellStyle name="常规 8 2" xfId="47"/>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Normal 2" xfId="56"/>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6 2" xfId="64"/>
    <cellStyle name="常规 10" xfId="65"/>
    <cellStyle name="常规 21 2" xfId="66"/>
    <cellStyle name="常规 10 6" xfId="67"/>
    <cellStyle name="常规 9 2" xfId="68"/>
    <cellStyle name="常规 11" xfId="69"/>
    <cellStyle name="常规 13" xfId="70"/>
    <cellStyle name="常规 14" xfId="71"/>
    <cellStyle name="常规 14 2" xfId="72"/>
    <cellStyle name="常规 15" xfId="73"/>
    <cellStyle name="常规 2" xfId="74"/>
    <cellStyle name="常规 2 18" xfId="75"/>
    <cellStyle name="常规 2 2" xfId="76"/>
    <cellStyle name="常规 2 3" xfId="77"/>
    <cellStyle name="常规 2 3 2" xfId="78"/>
    <cellStyle name="常规 2 3 2 2" xfId="79"/>
    <cellStyle name="常规 2 3 8" xfId="80"/>
    <cellStyle name="常规 2 3 8 6" xfId="81"/>
    <cellStyle name="常规 2 4" xfId="82"/>
    <cellStyle name="常规 2 4 2" xfId="83"/>
    <cellStyle name="常规 2 5" xfId="84"/>
    <cellStyle name="常规 2 6" xfId="85"/>
    <cellStyle name="常规 2 9" xfId="86"/>
    <cellStyle name="常规 2 9 6" xfId="87"/>
    <cellStyle name="常规 21 2 5" xfId="88"/>
    <cellStyle name="常规 22" xfId="89"/>
    <cellStyle name="常规 22 5" xfId="90"/>
    <cellStyle name="常规 23" xfId="91"/>
    <cellStyle name="常规 24" xfId="92"/>
    <cellStyle name="常规 25" xfId="93"/>
    <cellStyle name="常规 29" xfId="94"/>
    <cellStyle name="常规 3" xfId="95"/>
    <cellStyle name="常规 3 2" xfId="96"/>
    <cellStyle name="常规 3 2 2" xfId="97"/>
    <cellStyle name="常规 3 2 3" xfId="98"/>
    <cellStyle name="常规 5 2_8.3 供应商推荐" xfId="99"/>
    <cellStyle name="常规 3 3" xfId="100"/>
    <cellStyle name="常规 3 4" xfId="101"/>
    <cellStyle name="常规 3 5" xfId="102"/>
    <cellStyle name="常规 4" xfId="103"/>
    <cellStyle name="常规 4 2" xfId="104"/>
    <cellStyle name="常规 4 2 2" xfId="105"/>
    <cellStyle name="常规 4 3" xfId="106"/>
    <cellStyle name="常规 5" xfId="107"/>
    <cellStyle name="常规 5 2 3 5" xfId="108"/>
    <cellStyle name="常规 5 3" xfId="109"/>
    <cellStyle name="常规 5 4" xfId="110"/>
    <cellStyle name="常规 6 2" xfId="111"/>
    <cellStyle name="常规 6 2 2" xfId="112"/>
    <cellStyle name="常规 6 3" xfId="113"/>
    <cellStyle name="常规 6 4" xfId="114"/>
    <cellStyle name="常规 6 6" xfId="115"/>
    <cellStyle name="常规 7" xfId="116"/>
    <cellStyle name="常规 7 2" xfId="117"/>
    <cellStyle name="常规 8" xfId="118"/>
    <cellStyle name="常规 8 6" xfId="119"/>
    <cellStyle name="常规 9" xfId="120"/>
    <cellStyle name="常规 9 6" xfId="121"/>
    <cellStyle name="千位分隔 2" xfId="122"/>
    <cellStyle name="千位分隔 3" xfId="123"/>
    <cellStyle name="千位分隔 4" xfId="124"/>
    <cellStyle name="样式 1" xfId="125"/>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20"/>
  <sheetViews>
    <sheetView zoomScale="90" zoomScaleNormal="90" workbookViewId="0">
      <selection activeCell="A14" sqref="A14:P14"/>
    </sheetView>
  </sheetViews>
  <sheetFormatPr defaultColWidth="9" defaultRowHeight="13.5"/>
  <cols>
    <col min="1" max="1" width="8.09166666666667" customWidth="1"/>
    <col min="2" max="2" width="8.90833333333333" style="3" customWidth="1"/>
    <col min="3" max="3" width="10.775" style="3" customWidth="1"/>
    <col min="4" max="4" width="8.90833333333333" style="3" customWidth="1"/>
    <col min="5" max="5" width="7.075" style="3" customWidth="1"/>
    <col min="6" max="6" width="9.9" style="2" customWidth="1"/>
    <col min="7" max="7" width="10.725" style="2" customWidth="1"/>
    <col min="8" max="8" width="7.075" style="4" customWidth="1"/>
    <col min="9" max="9" width="9.9" customWidth="1"/>
    <col min="10" max="10" width="10.725" customWidth="1"/>
    <col min="11" max="11" width="7.075" customWidth="1"/>
    <col min="12" max="12" width="9.9" customWidth="1"/>
    <col min="13" max="13" width="10.725" customWidth="1"/>
    <col min="14" max="14" width="7.075" customWidth="1"/>
    <col min="15" max="15" width="9.9" customWidth="1"/>
    <col min="16" max="16" width="11.8166666666667" customWidth="1"/>
  </cols>
  <sheetData>
    <row r="1" ht="36" customHeight="1" spans="1:16">
      <c r="A1" s="5" t="s">
        <v>0</v>
      </c>
      <c r="B1" s="5"/>
      <c r="C1" s="5"/>
      <c r="D1" s="5"/>
      <c r="E1" s="5"/>
      <c r="F1" s="5"/>
      <c r="G1" s="5"/>
      <c r="H1" s="5"/>
      <c r="I1" s="5"/>
      <c r="J1" s="5"/>
      <c r="K1" s="5"/>
      <c r="L1" s="5"/>
      <c r="M1" s="5"/>
      <c r="N1" s="5"/>
      <c r="O1" s="5"/>
      <c r="P1" s="5"/>
    </row>
    <row r="2" ht="30" customHeight="1" spans="1:16">
      <c r="A2" s="6" t="s">
        <v>1</v>
      </c>
      <c r="B2" s="6" t="s">
        <v>2</v>
      </c>
      <c r="C2" s="6" t="s">
        <v>3</v>
      </c>
      <c r="D2" s="6" t="s">
        <v>4</v>
      </c>
      <c r="E2" s="6" t="s">
        <v>5</v>
      </c>
      <c r="F2" s="6"/>
      <c r="G2" s="6"/>
      <c r="H2" s="7" t="s">
        <v>6</v>
      </c>
      <c r="I2" s="6"/>
      <c r="J2" s="6"/>
      <c r="K2" s="7" t="s">
        <v>7</v>
      </c>
      <c r="L2" s="6"/>
      <c r="M2" s="6"/>
      <c r="N2" s="7" t="s">
        <v>8</v>
      </c>
      <c r="O2" s="6"/>
      <c r="P2" s="6"/>
    </row>
    <row r="3" s="1" customFormat="1" ht="74" customHeight="1" spans="1:16">
      <c r="A3" s="6"/>
      <c r="B3" s="6" t="s">
        <v>2</v>
      </c>
      <c r="C3" s="6" t="s">
        <v>9</v>
      </c>
      <c r="D3" s="6" t="s">
        <v>4</v>
      </c>
      <c r="E3" s="6" t="s">
        <v>10</v>
      </c>
      <c r="F3" s="6" t="s">
        <v>11</v>
      </c>
      <c r="G3" s="6" t="s">
        <v>12</v>
      </c>
      <c r="H3" s="6" t="s">
        <v>10</v>
      </c>
      <c r="I3" s="6" t="s">
        <v>13</v>
      </c>
      <c r="J3" s="6" t="s">
        <v>12</v>
      </c>
      <c r="K3" s="6" t="s">
        <v>10</v>
      </c>
      <c r="L3" s="6" t="s">
        <v>14</v>
      </c>
      <c r="M3" s="6" t="s">
        <v>12</v>
      </c>
      <c r="N3" s="6" t="s">
        <v>10</v>
      </c>
      <c r="O3" s="6" t="s">
        <v>15</v>
      </c>
      <c r="P3" s="6" t="s">
        <v>12</v>
      </c>
    </row>
    <row r="4" ht="18" customHeight="1" spans="1:16">
      <c r="A4" s="15" t="s">
        <v>16</v>
      </c>
      <c r="B4" s="11" t="s">
        <v>17</v>
      </c>
      <c r="C4" s="10">
        <v>800</v>
      </c>
      <c r="D4" s="16">
        <v>879</v>
      </c>
      <c r="E4" s="10">
        <v>530</v>
      </c>
      <c r="F4" s="12"/>
      <c r="G4" s="13">
        <f t="shared" ref="G4:G9" si="0">F4*E4*D4</f>
        <v>0</v>
      </c>
      <c r="H4" s="14">
        <v>55</v>
      </c>
      <c r="I4" s="26">
        <f t="shared" ref="I4:I9" si="1">F4*1.5</f>
        <v>0</v>
      </c>
      <c r="J4" s="13">
        <f t="shared" ref="J4:J9" si="2">I4*H4*D4</f>
        <v>0</v>
      </c>
      <c r="K4" s="14">
        <f t="shared" ref="K4:K9" si="3">H4</f>
        <v>55</v>
      </c>
      <c r="L4" s="26">
        <f t="shared" ref="L4:L9" si="4">F4*2</f>
        <v>0</v>
      </c>
      <c r="M4" s="13">
        <f>L4*K4*D4</f>
        <v>0</v>
      </c>
      <c r="N4" s="14">
        <f t="shared" ref="N4:N9" si="5">C4-E4-H4-K4</f>
        <v>160</v>
      </c>
      <c r="O4" s="26">
        <f t="shared" ref="O4:O9" si="6">F4*1.35</f>
        <v>0</v>
      </c>
      <c r="P4" s="13">
        <f t="shared" ref="P4:P9" si="7">O4*N4*D4</f>
        <v>0</v>
      </c>
    </row>
    <row r="5" ht="18" customHeight="1" spans="1:16">
      <c r="A5" s="15"/>
      <c r="B5" s="11" t="s">
        <v>18</v>
      </c>
      <c r="C5" s="10">
        <v>1200</v>
      </c>
      <c r="D5" s="11">
        <v>3179</v>
      </c>
      <c r="E5" s="10">
        <v>800</v>
      </c>
      <c r="F5" s="12"/>
      <c r="G5" s="13">
        <f t="shared" si="0"/>
        <v>0</v>
      </c>
      <c r="H5" s="14">
        <v>80</v>
      </c>
      <c r="I5" s="26">
        <f t="shared" si="1"/>
        <v>0</v>
      </c>
      <c r="J5" s="13">
        <f t="shared" si="2"/>
        <v>0</v>
      </c>
      <c r="K5" s="14">
        <f t="shared" si="3"/>
        <v>80</v>
      </c>
      <c r="L5" s="26">
        <f t="shared" si="4"/>
        <v>0</v>
      </c>
      <c r="M5" s="13">
        <f t="shared" ref="M4:M9" si="8">L5*K5*D5</f>
        <v>0</v>
      </c>
      <c r="N5" s="14">
        <f t="shared" si="5"/>
        <v>240</v>
      </c>
      <c r="O5" s="26">
        <f t="shared" si="6"/>
        <v>0</v>
      </c>
      <c r="P5" s="13">
        <f t="shared" si="7"/>
        <v>0</v>
      </c>
    </row>
    <row r="6" ht="18" customHeight="1" spans="1:16">
      <c r="A6" s="15"/>
      <c r="B6" s="11" t="s">
        <v>19</v>
      </c>
      <c r="C6" s="10">
        <v>50</v>
      </c>
      <c r="D6" s="11">
        <v>1141</v>
      </c>
      <c r="E6" s="10">
        <v>30</v>
      </c>
      <c r="F6" s="12"/>
      <c r="G6" s="13">
        <f t="shared" si="0"/>
        <v>0</v>
      </c>
      <c r="H6" s="14">
        <v>5</v>
      </c>
      <c r="I6" s="26">
        <f t="shared" si="1"/>
        <v>0</v>
      </c>
      <c r="J6" s="13">
        <f t="shared" si="2"/>
        <v>0</v>
      </c>
      <c r="K6" s="14">
        <f t="shared" si="3"/>
        <v>5</v>
      </c>
      <c r="L6" s="26">
        <f t="shared" si="4"/>
        <v>0</v>
      </c>
      <c r="M6" s="13">
        <f t="shared" si="8"/>
        <v>0</v>
      </c>
      <c r="N6" s="14">
        <f t="shared" si="5"/>
        <v>10</v>
      </c>
      <c r="O6" s="26">
        <f t="shared" si="6"/>
        <v>0</v>
      </c>
      <c r="P6" s="13">
        <f t="shared" si="7"/>
        <v>0</v>
      </c>
    </row>
    <row r="7" ht="18" customHeight="1" spans="1:16">
      <c r="A7" s="15"/>
      <c r="B7" s="11" t="s">
        <v>20</v>
      </c>
      <c r="C7" s="10">
        <v>50</v>
      </c>
      <c r="D7" s="11">
        <v>1376</v>
      </c>
      <c r="E7" s="10">
        <v>30</v>
      </c>
      <c r="F7" s="12"/>
      <c r="G7" s="13">
        <f t="shared" si="0"/>
        <v>0</v>
      </c>
      <c r="H7" s="14">
        <v>5</v>
      </c>
      <c r="I7" s="26">
        <f t="shared" si="1"/>
        <v>0</v>
      </c>
      <c r="J7" s="13">
        <f t="shared" si="2"/>
        <v>0</v>
      </c>
      <c r="K7" s="14">
        <f t="shared" si="3"/>
        <v>5</v>
      </c>
      <c r="L7" s="26">
        <f t="shared" si="4"/>
        <v>0</v>
      </c>
      <c r="M7" s="13">
        <f t="shared" si="8"/>
        <v>0</v>
      </c>
      <c r="N7" s="14">
        <f t="shared" si="5"/>
        <v>10</v>
      </c>
      <c r="O7" s="26">
        <f t="shared" si="6"/>
        <v>0</v>
      </c>
      <c r="P7" s="13">
        <f t="shared" si="7"/>
        <v>0</v>
      </c>
    </row>
    <row r="8" ht="18" customHeight="1" spans="1:16">
      <c r="A8" s="15"/>
      <c r="B8" s="11" t="s">
        <v>21</v>
      </c>
      <c r="C8" s="10">
        <v>350</v>
      </c>
      <c r="D8" s="11">
        <v>1808</v>
      </c>
      <c r="E8" s="10">
        <v>230</v>
      </c>
      <c r="F8" s="12"/>
      <c r="G8" s="13">
        <f t="shared" si="0"/>
        <v>0</v>
      </c>
      <c r="H8" s="14">
        <v>25</v>
      </c>
      <c r="I8" s="26">
        <f t="shared" si="1"/>
        <v>0</v>
      </c>
      <c r="J8" s="13">
        <f t="shared" si="2"/>
        <v>0</v>
      </c>
      <c r="K8" s="14">
        <f t="shared" si="3"/>
        <v>25</v>
      </c>
      <c r="L8" s="26">
        <f t="shared" si="4"/>
        <v>0</v>
      </c>
      <c r="M8" s="13">
        <f t="shared" si="8"/>
        <v>0</v>
      </c>
      <c r="N8" s="14">
        <f t="shared" si="5"/>
        <v>70</v>
      </c>
      <c r="O8" s="26">
        <f t="shared" si="6"/>
        <v>0</v>
      </c>
      <c r="P8" s="13">
        <f t="shared" si="7"/>
        <v>0</v>
      </c>
    </row>
    <row r="9" ht="18" customHeight="1" spans="1:16">
      <c r="A9" s="15"/>
      <c r="B9" s="11" t="s">
        <v>22</v>
      </c>
      <c r="C9" s="10">
        <v>1950</v>
      </c>
      <c r="D9" s="11">
        <v>2909</v>
      </c>
      <c r="E9" s="10">
        <v>1300</v>
      </c>
      <c r="F9" s="12"/>
      <c r="G9" s="13">
        <f t="shared" si="0"/>
        <v>0</v>
      </c>
      <c r="H9" s="14">
        <v>130</v>
      </c>
      <c r="I9" s="26">
        <f t="shared" si="1"/>
        <v>0</v>
      </c>
      <c r="J9" s="13">
        <f t="shared" si="2"/>
        <v>0</v>
      </c>
      <c r="K9" s="14">
        <f t="shared" si="3"/>
        <v>130</v>
      </c>
      <c r="L9" s="26">
        <f t="shared" si="4"/>
        <v>0</v>
      </c>
      <c r="M9" s="13">
        <f t="shared" si="8"/>
        <v>0</v>
      </c>
      <c r="N9" s="14">
        <f t="shared" si="5"/>
        <v>390</v>
      </c>
      <c r="O9" s="26">
        <f t="shared" si="6"/>
        <v>0</v>
      </c>
      <c r="P9" s="13">
        <f t="shared" si="7"/>
        <v>0</v>
      </c>
    </row>
    <row r="10" s="2" customFormat="1" ht="18" customHeight="1" spans="1:16">
      <c r="A10" s="8" t="s">
        <v>23</v>
      </c>
      <c r="B10" s="8"/>
      <c r="C10" s="8"/>
      <c r="D10" s="8"/>
      <c r="E10" s="8"/>
      <c r="F10" s="17"/>
      <c r="G10" s="13">
        <f>SUM(G4:G9)</f>
        <v>0</v>
      </c>
      <c r="H10" s="17"/>
      <c r="I10" s="17"/>
      <c r="J10" s="13">
        <f>SUM(J4:J9)</f>
        <v>0</v>
      </c>
      <c r="K10" s="27"/>
      <c r="L10" s="27"/>
      <c r="M10" s="13">
        <f>SUM(M4:M9)</f>
        <v>0</v>
      </c>
      <c r="N10" s="27"/>
      <c r="O10" s="27"/>
      <c r="P10" s="13">
        <f>SUM(P4:P9)</f>
        <v>0</v>
      </c>
    </row>
    <row r="11" s="2" customFormat="1" ht="18" customHeight="1" spans="1:16">
      <c r="A11" s="8" t="s">
        <v>24</v>
      </c>
      <c r="B11" s="8"/>
      <c r="C11" s="8"/>
      <c r="D11" s="8"/>
      <c r="E11" s="8"/>
      <c r="F11" s="17"/>
      <c r="G11" s="17"/>
      <c r="H11" s="17"/>
      <c r="I11" s="17"/>
      <c r="J11" s="27"/>
      <c r="K11" s="27"/>
      <c r="L11" s="27"/>
      <c r="M11" s="27"/>
      <c r="N11" s="27"/>
      <c r="O11" s="27"/>
      <c r="P11" s="13">
        <f>P10+M10+J10+G10</f>
        <v>0</v>
      </c>
    </row>
    <row r="12" s="2" customFormat="1" ht="12" spans="1:16">
      <c r="A12" s="18" t="s">
        <v>25</v>
      </c>
      <c r="B12" s="19"/>
      <c r="C12" s="19"/>
      <c r="D12" s="19"/>
      <c r="E12" s="19"/>
      <c r="F12" s="19"/>
      <c r="G12" s="19"/>
      <c r="H12" s="19"/>
      <c r="I12" s="19"/>
      <c r="J12" s="19"/>
      <c r="K12" s="19"/>
      <c r="L12" s="19"/>
      <c r="M12" s="19"/>
      <c r="N12" s="19"/>
      <c r="O12" s="19"/>
      <c r="P12" s="19"/>
    </row>
    <row r="13" s="2" customFormat="1" ht="12" spans="1:16">
      <c r="A13" s="18" t="s">
        <v>26</v>
      </c>
      <c r="B13" s="19"/>
      <c r="C13" s="19"/>
      <c r="D13" s="19"/>
      <c r="E13" s="19"/>
      <c r="F13" s="19"/>
      <c r="G13" s="19"/>
      <c r="H13" s="19"/>
      <c r="I13" s="19"/>
      <c r="J13" s="19"/>
      <c r="K13" s="19"/>
      <c r="L13" s="19"/>
      <c r="M13" s="19"/>
      <c r="N13" s="19"/>
      <c r="O13" s="19"/>
      <c r="P13" s="19"/>
    </row>
    <row r="14" s="2" customFormat="1" ht="12" spans="1:16">
      <c r="A14" s="18" t="s">
        <v>27</v>
      </c>
      <c r="B14" s="19"/>
      <c r="C14" s="19"/>
      <c r="D14" s="19"/>
      <c r="E14" s="19"/>
      <c r="F14" s="19"/>
      <c r="G14" s="19"/>
      <c r="H14" s="19"/>
      <c r="I14" s="19"/>
      <c r="J14" s="19"/>
      <c r="K14" s="19"/>
      <c r="L14" s="19"/>
      <c r="M14" s="19"/>
      <c r="N14" s="19"/>
      <c r="O14" s="19"/>
      <c r="P14" s="19"/>
    </row>
    <row r="15" s="2" customFormat="1" ht="12" spans="1:16">
      <c r="A15" s="20" t="s">
        <v>28</v>
      </c>
      <c r="B15" s="21"/>
      <c r="C15" s="21"/>
      <c r="D15" s="21"/>
      <c r="E15" s="21"/>
      <c r="F15" s="21"/>
      <c r="G15" s="21"/>
      <c r="H15" s="21"/>
      <c r="I15" s="21"/>
      <c r="J15" s="21"/>
      <c r="K15" s="21"/>
      <c r="L15" s="21"/>
      <c r="M15" s="21"/>
      <c r="N15" s="21"/>
      <c r="O15" s="21"/>
      <c r="P15" s="21"/>
    </row>
    <row r="16" s="2" customFormat="1" ht="98" customHeight="1" spans="1:16">
      <c r="A16" s="18" t="s">
        <v>29</v>
      </c>
      <c r="B16" s="19"/>
      <c r="C16" s="19"/>
      <c r="D16" s="19"/>
      <c r="E16" s="19"/>
      <c r="F16" s="19"/>
      <c r="G16" s="19"/>
      <c r="H16" s="19"/>
      <c r="I16" s="19"/>
      <c r="J16" s="19"/>
      <c r="K16" s="19"/>
      <c r="L16" s="19"/>
      <c r="M16" s="19"/>
      <c r="N16" s="19"/>
      <c r="O16" s="19"/>
      <c r="P16" s="19"/>
    </row>
    <row r="17" spans="1:9">
      <c r="A17" s="22" t="s">
        <v>30</v>
      </c>
      <c r="B17" s="23"/>
      <c r="C17" s="23"/>
      <c r="D17" s="23"/>
      <c r="E17" s="23"/>
      <c r="F17" s="23"/>
      <c r="G17" s="23"/>
      <c r="H17" s="23"/>
      <c r="I17" s="23"/>
    </row>
    <row r="18" ht="28" customHeight="1" spans="1:14">
      <c r="A18" s="8" t="s">
        <v>31</v>
      </c>
      <c r="B18" s="8"/>
      <c r="C18" s="15" t="s">
        <v>32</v>
      </c>
      <c r="D18" s="24" t="s">
        <v>33</v>
      </c>
      <c r="E18" s="24"/>
      <c r="F18" s="24" t="s">
        <v>34</v>
      </c>
      <c r="G18" s="24" t="s">
        <v>35</v>
      </c>
      <c r="H18" s="24"/>
      <c r="I18" s="24" t="s">
        <v>36</v>
      </c>
      <c r="J18" s="24" t="s">
        <v>37</v>
      </c>
      <c r="K18" s="24" t="s">
        <v>38</v>
      </c>
      <c r="L18" s="24"/>
      <c r="M18" s="24" t="s">
        <v>39</v>
      </c>
      <c r="N18" s="24"/>
    </row>
    <row r="19" ht="28" customHeight="1" spans="1:14">
      <c r="A19" s="15" t="s">
        <v>40</v>
      </c>
      <c r="B19" s="15"/>
      <c r="C19" s="8" t="s">
        <v>41</v>
      </c>
      <c r="D19" s="25" t="s">
        <v>42</v>
      </c>
      <c r="E19" s="25"/>
      <c r="F19" s="25" t="s">
        <v>43</v>
      </c>
      <c r="G19" s="25" t="s">
        <v>44</v>
      </c>
      <c r="H19" s="25"/>
      <c r="I19" s="24" t="s">
        <v>45</v>
      </c>
      <c r="J19" s="25" t="s">
        <v>46</v>
      </c>
      <c r="K19" s="25" t="s">
        <v>47</v>
      </c>
      <c r="L19" s="25"/>
      <c r="M19" s="25" t="s">
        <v>48</v>
      </c>
      <c r="N19" s="25"/>
    </row>
    <row r="20" ht="27" customHeight="1" spans="1:9">
      <c r="A20" s="22" t="s">
        <v>49</v>
      </c>
      <c r="B20" s="23"/>
      <c r="C20" s="23"/>
      <c r="D20" s="23"/>
      <c r="E20" s="23"/>
      <c r="F20" s="23"/>
      <c r="G20" s="23"/>
      <c r="H20" s="23"/>
      <c r="I20" s="23"/>
    </row>
  </sheetData>
  <mergeCells count="29">
    <mergeCell ref="A1:P1"/>
    <mergeCell ref="E2:G2"/>
    <mergeCell ref="H2:J2"/>
    <mergeCell ref="K2:M2"/>
    <mergeCell ref="N2:P2"/>
    <mergeCell ref="A10:D10"/>
    <mergeCell ref="A11:D11"/>
    <mergeCell ref="A12:P12"/>
    <mergeCell ref="A13:P13"/>
    <mergeCell ref="A14:P14"/>
    <mergeCell ref="A15:P15"/>
    <mergeCell ref="A16:P16"/>
    <mergeCell ref="A17:I17"/>
    <mergeCell ref="A18:B18"/>
    <mergeCell ref="D18:E18"/>
    <mergeCell ref="G18:H18"/>
    <mergeCell ref="K18:L18"/>
    <mergeCell ref="M18:N18"/>
    <mergeCell ref="A19:B19"/>
    <mergeCell ref="D19:E19"/>
    <mergeCell ref="G19:H19"/>
    <mergeCell ref="K19:L19"/>
    <mergeCell ref="M19:N19"/>
    <mergeCell ref="A20:I20"/>
    <mergeCell ref="A2:A3"/>
    <mergeCell ref="A4:A9"/>
    <mergeCell ref="B2:B3"/>
    <mergeCell ref="C2:C3"/>
    <mergeCell ref="D2:D3"/>
  </mergeCells>
  <pageMargins left="0.550694444444444" right="0.550694444444444" top="0.393055555555556" bottom="0.393055555555556" header="0.3" footer="0.3"/>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zoomScale="90" zoomScaleNormal="90" workbookViewId="0">
      <selection activeCell="A21" sqref="A21:I21"/>
    </sheetView>
  </sheetViews>
  <sheetFormatPr defaultColWidth="9" defaultRowHeight="13.5"/>
  <cols>
    <col min="1" max="1" width="8.09166666666667" customWidth="1"/>
    <col min="2" max="2" width="8.90833333333333" style="3" customWidth="1"/>
    <col min="3" max="3" width="10.775" style="3" customWidth="1"/>
    <col min="4" max="4" width="8.90833333333333" style="3" customWidth="1"/>
    <col min="5" max="5" width="7.075" style="3" customWidth="1"/>
    <col min="6" max="6" width="9.9" style="2" customWidth="1"/>
    <col min="7" max="7" width="10.725" style="2" customWidth="1"/>
    <col min="8" max="8" width="7.075" style="4" customWidth="1"/>
    <col min="9" max="9" width="9.9" customWidth="1"/>
    <col min="10" max="10" width="10.725" customWidth="1"/>
    <col min="11" max="11" width="7.075" customWidth="1"/>
    <col min="12" max="12" width="9.9" customWidth="1"/>
    <col min="13" max="13" width="10.725" customWidth="1"/>
    <col min="14" max="14" width="7.075" customWidth="1"/>
    <col min="15" max="15" width="9.9" customWidth="1"/>
    <col min="16" max="16" width="11.8166666666667" customWidth="1"/>
  </cols>
  <sheetData>
    <row r="1" ht="36" customHeight="1" spans="1:16">
      <c r="A1" s="5" t="s">
        <v>0</v>
      </c>
      <c r="B1" s="5"/>
      <c r="C1" s="5"/>
      <c r="D1" s="5"/>
      <c r="E1" s="5"/>
      <c r="F1" s="5"/>
      <c r="G1" s="5"/>
      <c r="H1" s="5"/>
      <c r="I1" s="5"/>
      <c r="J1" s="5"/>
      <c r="K1" s="5"/>
      <c r="L1" s="5"/>
      <c r="M1" s="5"/>
      <c r="N1" s="5"/>
      <c r="O1" s="5"/>
      <c r="P1" s="5"/>
    </row>
    <row r="2" ht="30" customHeight="1" spans="1:16">
      <c r="A2" s="6" t="s">
        <v>1</v>
      </c>
      <c r="B2" s="6" t="s">
        <v>2</v>
      </c>
      <c r="C2" s="6" t="s">
        <v>3</v>
      </c>
      <c r="D2" s="6" t="s">
        <v>4</v>
      </c>
      <c r="E2" s="6" t="s">
        <v>5</v>
      </c>
      <c r="F2" s="6"/>
      <c r="G2" s="6"/>
      <c r="H2" s="7" t="s">
        <v>6</v>
      </c>
      <c r="I2" s="6"/>
      <c r="J2" s="6"/>
      <c r="K2" s="7" t="s">
        <v>7</v>
      </c>
      <c r="L2" s="6"/>
      <c r="M2" s="6"/>
      <c r="N2" s="7" t="s">
        <v>8</v>
      </c>
      <c r="O2" s="6"/>
      <c r="P2" s="6"/>
    </row>
    <row r="3" s="1" customFormat="1" ht="74" customHeight="1" spans="1:16">
      <c r="A3" s="6"/>
      <c r="B3" s="6" t="s">
        <v>2</v>
      </c>
      <c r="C3" s="6" t="s">
        <v>9</v>
      </c>
      <c r="D3" s="6" t="s">
        <v>4</v>
      </c>
      <c r="E3" s="6" t="s">
        <v>10</v>
      </c>
      <c r="F3" s="6" t="s">
        <v>11</v>
      </c>
      <c r="G3" s="6" t="s">
        <v>12</v>
      </c>
      <c r="H3" s="6" t="s">
        <v>10</v>
      </c>
      <c r="I3" s="6" t="s">
        <v>13</v>
      </c>
      <c r="J3" s="6" t="s">
        <v>12</v>
      </c>
      <c r="K3" s="6" t="s">
        <v>10</v>
      </c>
      <c r="L3" s="6" t="s">
        <v>14</v>
      </c>
      <c r="M3" s="6" t="s">
        <v>12</v>
      </c>
      <c r="N3" s="6" t="s">
        <v>10</v>
      </c>
      <c r="O3" s="6" t="s">
        <v>15</v>
      </c>
      <c r="P3" s="6" t="s">
        <v>12</v>
      </c>
    </row>
    <row r="4" ht="18" customHeight="1" spans="1:16">
      <c r="A4" s="15" t="s">
        <v>50</v>
      </c>
      <c r="B4" s="11" t="s">
        <v>51</v>
      </c>
      <c r="C4" s="10">
        <v>700</v>
      </c>
      <c r="D4" s="11">
        <v>1285</v>
      </c>
      <c r="E4" s="10">
        <v>500</v>
      </c>
      <c r="F4" s="12"/>
      <c r="G4" s="13">
        <f t="shared" ref="G4:G10" si="0">F4*E4*D4</f>
        <v>0</v>
      </c>
      <c r="H4" s="14">
        <v>45</v>
      </c>
      <c r="I4" s="26">
        <f t="shared" ref="I4:I10" si="1">F4*1.5</f>
        <v>0</v>
      </c>
      <c r="J4" s="13">
        <f t="shared" ref="J4:J10" si="2">I4*H4*D4</f>
        <v>0</v>
      </c>
      <c r="K4" s="14">
        <f t="shared" ref="K4:K10" si="3">H4</f>
        <v>45</v>
      </c>
      <c r="L4" s="26">
        <f t="shared" ref="L4:L10" si="4">F4*2</f>
        <v>0</v>
      </c>
      <c r="M4" s="13">
        <f t="shared" ref="M4:M10" si="5">L4*K4*D4</f>
        <v>0</v>
      </c>
      <c r="N4" s="14">
        <f t="shared" ref="N4:N10" si="6">C4-E4-H4-K4</f>
        <v>110</v>
      </c>
      <c r="O4" s="26">
        <f t="shared" ref="O4:O10" si="7">F4*1.35</f>
        <v>0</v>
      </c>
      <c r="P4" s="13">
        <f t="shared" ref="P4:P10" si="8">O4*N4*D4</f>
        <v>0</v>
      </c>
    </row>
    <row r="5" ht="18" customHeight="1" spans="1:16">
      <c r="A5" s="15"/>
      <c r="B5" s="11" t="s">
        <v>52</v>
      </c>
      <c r="C5" s="10">
        <v>300</v>
      </c>
      <c r="D5" s="11">
        <v>905</v>
      </c>
      <c r="E5" s="10">
        <v>200</v>
      </c>
      <c r="F5" s="12"/>
      <c r="G5" s="13">
        <f t="shared" si="0"/>
        <v>0</v>
      </c>
      <c r="H5" s="14">
        <v>20</v>
      </c>
      <c r="I5" s="26">
        <f t="shared" si="1"/>
        <v>0</v>
      </c>
      <c r="J5" s="13">
        <f t="shared" si="2"/>
        <v>0</v>
      </c>
      <c r="K5" s="14">
        <f t="shared" si="3"/>
        <v>20</v>
      </c>
      <c r="L5" s="26">
        <f t="shared" si="4"/>
        <v>0</v>
      </c>
      <c r="M5" s="13">
        <f t="shared" si="5"/>
        <v>0</v>
      </c>
      <c r="N5" s="14">
        <f t="shared" si="6"/>
        <v>60</v>
      </c>
      <c r="O5" s="26">
        <f t="shared" si="7"/>
        <v>0</v>
      </c>
      <c r="P5" s="13">
        <f t="shared" si="8"/>
        <v>0</v>
      </c>
    </row>
    <row r="6" ht="18" customHeight="1" spans="1:16">
      <c r="A6" s="15"/>
      <c r="B6" s="11" t="s">
        <v>53</v>
      </c>
      <c r="C6" s="10">
        <v>450</v>
      </c>
      <c r="D6" s="11">
        <v>1699</v>
      </c>
      <c r="E6" s="10">
        <v>300</v>
      </c>
      <c r="F6" s="12"/>
      <c r="G6" s="13">
        <f t="shared" si="0"/>
        <v>0</v>
      </c>
      <c r="H6" s="14">
        <v>30</v>
      </c>
      <c r="I6" s="26">
        <f t="shared" si="1"/>
        <v>0</v>
      </c>
      <c r="J6" s="13">
        <f t="shared" si="2"/>
        <v>0</v>
      </c>
      <c r="K6" s="14">
        <f t="shared" si="3"/>
        <v>30</v>
      </c>
      <c r="L6" s="26">
        <f t="shared" si="4"/>
        <v>0</v>
      </c>
      <c r="M6" s="13">
        <f t="shared" si="5"/>
        <v>0</v>
      </c>
      <c r="N6" s="14">
        <f t="shared" si="6"/>
        <v>90</v>
      </c>
      <c r="O6" s="26">
        <f t="shared" si="7"/>
        <v>0</v>
      </c>
      <c r="P6" s="13">
        <f t="shared" si="8"/>
        <v>0</v>
      </c>
    </row>
    <row r="7" ht="18" customHeight="1" spans="1:16">
      <c r="A7" s="15"/>
      <c r="B7" s="11" t="s">
        <v>54</v>
      </c>
      <c r="C7" s="10">
        <v>1150</v>
      </c>
      <c r="D7" s="11">
        <v>1777</v>
      </c>
      <c r="E7" s="10">
        <v>770</v>
      </c>
      <c r="F7" s="12"/>
      <c r="G7" s="13">
        <f t="shared" si="0"/>
        <v>0</v>
      </c>
      <c r="H7" s="14">
        <v>75</v>
      </c>
      <c r="I7" s="26">
        <f t="shared" si="1"/>
        <v>0</v>
      </c>
      <c r="J7" s="13">
        <f t="shared" si="2"/>
        <v>0</v>
      </c>
      <c r="K7" s="14">
        <f t="shared" si="3"/>
        <v>75</v>
      </c>
      <c r="L7" s="26">
        <f t="shared" si="4"/>
        <v>0</v>
      </c>
      <c r="M7" s="13">
        <f t="shared" si="5"/>
        <v>0</v>
      </c>
      <c r="N7" s="14">
        <f t="shared" si="6"/>
        <v>230</v>
      </c>
      <c r="O7" s="26">
        <f t="shared" si="7"/>
        <v>0</v>
      </c>
      <c r="P7" s="13">
        <f t="shared" si="8"/>
        <v>0</v>
      </c>
    </row>
    <row r="8" ht="18" customHeight="1" spans="1:16">
      <c r="A8" s="15"/>
      <c r="B8" s="11" t="s">
        <v>55</v>
      </c>
      <c r="C8" s="10">
        <v>900</v>
      </c>
      <c r="D8" s="11">
        <v>1857</v>
      </c>
      <c r="E8" s="10">
        <v>600</v>
      </c>
      <c r="F8" s="12"/>
      <c r="G8" s="13">
        <f t="shared" si="0"/>
        <v>0</v>
      </c>
      <c r="H8" s="14">
        <v>60</v>
      </c>
      <c r="I8" s="26">
        <f t="shared" si="1"/>
        <v>0</v>
      </c>
      <c r="J8" s="13">
        <f t="shared" si="2"/>
        <v>0</v>
      </c>
      <c r="K8" s="14">
        <f t="shared" si="3"/>
        <v>60</v>
      </c>
      <c r="L8" s="26">
        <f t="shared" si="4"/>
        <v>0</v>
      </c>
      <c r="M8" s="13">
        <f t="shared" si="5"/>
        <v>0</v>
      </c>
      <c r="N8" s="14">
        <f t="shared" si="6"/>
        <v>180</v>
      </c>
      <c r="O8" s="26">
        <f t="shared" si="7"/>
        <v>0</v>
      </c>
      <c r="P8" s="13">
        <f t="shared" si="8"/>
        <v>0</v>
      </c>
    </row>
    <row r="9" ht="18" customHeight="1" spans="1:16">
      <c r="A9" s="15"/>
      <c r="B9" s="11" t="s">
        <v>56</v>
      </c>
      <c r="C9" s="10">
        <v>200</v>
      </c>
      <c r="D9" s="11">
        <v>1322</v>
      </c>
      <c r="E9" s="10">
        <v>140</v>
      </c>
      <c r="F9" s="12"/>
      <c r="G9" s="13">
        <f t="shared" si="0"/>
        <v>0</v>
      </c>
      <c r="H9" s="14">
        <v>10</v>
      </c>
      <c r="I9" s="26">
        <f t="shared" si="1"/>
        <v>0</v>
      </c>
      <c r="J9" s="13">
        <f t="shared" si="2"/>
        <v>0</v>
      </c>
      <c r="K9" s="14">
        <f t="shared" si="3"/>
        <v>10</v>
      </c>
      <c r="L9" s="26">
        <f t="shared" si="4"/>
        <v>0</v>
      </c>
      <c r="M9" s="13">
        <f t="shared" si="5"/>
        <v>0</v>
      </c>
      <c r="N9" s="14">
        <f t="shared" si="6"/>
        <v>40</v>
      </c>
      <c r="O9" s="26">
        <f t="shared" si="7"/>
        <v>0</v>
      </c>
      <c r="P9" s="13">
        <f t="shared" si="8"/>
        <v>0</v>
      </c>
    </row>
    <row r="10" ht="18" customHeight="1" spans="1:16">
      <c r="A10" s="15"/>
      <c r="B10" s="11" t="s">
        <v>57</v>
      </c>
      <c r="C10" s="10">
        <v>2300</v>
      </c>
      <c r="D10" s="11">
        <v>1709</v>
      </c>
      <c r="E10" s="10">
        <v>1530</v>
      </c>
      <c r="F10" s="12"/>
      <c r="G10" s="13">
        <f t="shared" si="0"/>
        <v>0</v>
      </c>
      <c r="H10" s="14">
        <v>155</v>
      </c>
      <c r="I10" s="26">
        <f t="shared" si="1"/>
        <v>0</v>
      </c>
      <c r="J10" s="13">
        <f t="shared" si="2"/>
        <v>0</v>
      </c>
      <c r="K10" s="14">
        <f t="shared" si="3"/>
        <v>155</v>
      </c>
      <c r="L10" s="26">
        <f t="shared" si="4"/>
        <v>0</v>
      </c>
      <c r="M10" s="13">
        <f t="shared" si="5"/>
        <v>0</v>
      </c>
      <c r="N10" s="14">
        <f t="shared" si="6"/>
        <v>460</v>
      </c>
      <c r="O10" s="26">
        <f t="shared" si="7"/>
        <v>0</v>
      </c>
      <c r="P10" s="13">
        <f t="shared" si="8"/>
        <v>0</v>
      </c>
    </row>
    <row r="11" s="2" customFormat="1" ht="18" customHeight="1" spans="1:16">
      <c r="A11" s="8" t="s">
        <v>23</v>
      </c>
      <c r="B11" s="8"/>
      <c r="C11" s="8"/>
      <c r="D11" s="8"/>
      <c r="E11" s="8"/>
      <c r="F11" s="17"/>
      <c r="G11" s="13">
        <f>SUM(G4:G10)</f>
        <v>0</v>
      </c>
      <c r="H11" s="17"/>
      <c r="I11" s="17"/>
      <c r="J11" s="13">
        <f>SUM(J4:J10)</f>
        <v>0</v>
      </c>
      <c r="K11" s="27"/>
      <c r="L11" s="27"/>
      <c r="M11" s="13">
        <f>SUM(M4:M10)</f>
        <v>0</v>
      </c>
      <c r="N11" s="27"/>
      <c r="O11" s="27"/>
      <c r="P11" s="13">
        <f>SUM(P4:P10)</f>
        <v>0</v>
      </c>
    </row>
    <row r="12" s="2" customFormat="1" ht="18" customHeight="1" spans="1:16">
      <c r="A12" s="8" t="s">
        <v>24</v>
      </c>
      <c r="B12" s="8"/>
      <c r="C12" s="8"/>
      <c r="D12" s="8"/>
      <c r="E12" s="8"/>
      <c r="F12" s="17"/>
      <c r="G12" s="17"/>
      <c r="H12" s="17"/>
      <c r="I12" s="17"/>
      <c r="J12" s="27"/>
      <c r="K12" s="27"/>
      <c r="L12" s="27"/>
      <c r="M12" s="27"/>
      <c r="N12" s="27"/>
      <c r="O12" s="27"/>
      <c r="P12" s="13">
        <f>P11+M11+J11+G11</f>
        <v>0</v>
      </c>
    </row>
    <row r="13" s="2" customFormat="1" ht="12" spans="1:16">
      <c r="A13" s="18" t="s">
        <v>25</v>
      </c>
      <c r="B13" s="19"/>
      <c r="C13" s="19"/>
      <c r="D13" s="19"/>
      <c r="E13" s="19"/>
      <c r="F13" s="19"/>
      <c r="G13" s="19"/>
      <c r="H13" s="19"/>
      <c r="I13" s="19"/>
      <c r="J13" s="19"/>
      <c r="K13" s="19"/>
      <c r="L13" s="19"/>
      <c r="M13" s="19"/>
      <c r="N13" s="19"/>
      <c r="O13" s="19"/>
      <c r="P13" s="19"/>
    </row>
    <row r="14" s="2" customFormat="1" ht="12" spans="1:16">
      <c r="A14" s="18" t="s">
        <v>26</v>
      </c>
      <c r="B14" s="19"/>
      <c r="C14" s="19"/>
      <c r="D14" s="19"/>
      <c r="E14" s="19"/>
      <c r="F14" s="19"/>
      <c r="G14" s="19"/>
      <c r="H14" s="19"/>
      <c r="I14" s="19"/>
      <c r="J14" s="19"/>
      <c r="K14" s="19"/>
      <c r="L14" s="19"/>
      <c r="M14" s="19"/>
      <c r="N14" s="19"/>
      <c r="O14" s="19"/>
      <c r="P14" s="19"/>
    </row>
    <row r="15" s="2" customFormat="1" ht="12" spans="1:16">
      <c r="A15" s="18" t="s">
        <v>27</v>
      </c>
      <c r="B15" s="19"/>
      <c r="C15" s="19"/>
      <c r="D15" s="19"/>
      <c r="E15" s="19"/>
      <c r="F15" s="19"/>
      <c r="G15" s="19"/>
      <c r="H15" s="19"/>
      <c r="I15" s="19"/>
      <c r="J15" s="19"/>
      <c r="K15" s="19"/>
      <c r="L15" s="19"/>
      <c r="M15" s="19"/>
      <c r="N15" s="19"/>
      <c r="O15" s="19"/>
      <c r="P15" s="19"/>
    </row>
    <row r="16" s="2" customFormat="1" ht="12" spans="1:16">
      <c r="A16" s="20" t="s">
        <v>28</v>
      </c>
      <c r="B16" s="21"/>
      <c r="C16" s="21"/>
      <c r="D16" s="21"/>
      <c r="E16" s="21"/>
      <c r="F16" s="21"/>
      <c r="G16" s="21"/>
      <c r="H16" s="21"/>
      <c r="I16" s="21"/>
      <c r="J16" s="21"/>
      <c r="K16" s="21"/>
      <c r="L16" s="21"/>
      <c r="M16" s="21"/>
      <c r="N16" s="21"/>
      <c r="O16" s="21"/>
      <c r="P16" s="21"/>
    </row>
    <row r="17" s="2" customFormat="1" ht="98" customHeight="1" spans="1:16">
      <c r="A17" s="18" t="s">
        <v>29</v>
      </c>
      <c r="B17" s="19"/>
      <c r="C17" s="19"/>
      <c r="D17" s="19"/>
      <c r="E17" s="19"/>
      <c r="F17" s="19"/>
      <c r="G17" s="19"/>
      <c r="H17" s="19"/>
      <c r="I17" s="19"/>
      <c r="J17" s="19"/>
      <c r="K17" s="19"/>
      <c r="L17" s="19"/>
      <c r="M17" s="19"/>
      <c r="N17" s="19"/>
      <c r="O17" s="19"/>
      <c r="P17" s="19"/>
    </row>
    <row r="18" spans="1:9">
      <c r="A18" s="22" t="s">
        <v>30</v>
      </c>
      <c r="B18" s="23"/>
      <c r="C18" s="23"/>
      <c r="D18" s="23"/>
      <c r="E18" s="23"/>
      <c r="F18" s="23"/>
      <c r="G18" s="23"/>
      <c r="H18" s="23"/>
      <c r="I18" s="23"/>
    </row>
    <row r="19" ht="28" customHeight="1" spans="1:14">
      <c r="A19" s="8" t="s">
        <v>31</v>
      </c>
      <c r="B19" s="8"/>
      <c r="C19" s="15" t="s">
        <v>32</v>
      </c>
      <c r="D19" s="24" t="s">
        <v>33</v>
      </c>
      <c r="E19" s="24"/>
      <c r="F19" s="24" t="s">
        <v>34</v>
      </c>
      <c r="G19" s="24" t="s">
        <v>35</v>
      </c>
      <c r="H19" s="24"/>
      <c r="I19" s="24" t="s">
        <v>36</v>
      </c>
      <c r="J19" s="24" t="s">
        <v>37</v>
      </c>
      <c r="K19" s="24" t="s">
        <v>38</v>
      </c>
      <c r="L19" s="24"/>
      <c r="M19" s="24" t="s">
        <v>39</v>
      </c>
      <c r="N19" s="24"/>
    </row>
    <row r="20" ht="28" customHeight="1" spans="1:14">
      <c r="A20" s="15" t="s">
        <v>40</v>
      </c>
      <c r="B20" s="15"/>
      <c r="C20" s="8" t="s">
        <v>41</v>
      </c>
      <c r="D20" s="25" t="s">
        <v>42</v>
      </c>
      <c r="E20" s="25"/>
      <c r="F20" s="25" t="s">
        <v>43</v>
      </c>
      <c r="G20" s="25" t="s">
        <v>44</v>
      </c>
      <c r="H20" s="25"/>
      <c r="I20" s="24" t="s">
        <v>45</v>
      </c>
      <c r="J20" s="25" t="s">
        <v>46</v>
      </c>
      <c r="K20" s="25" t="s">
        <v>47</v>
      </c>
      <c r="L20" s="25"/>
      <c r="M20" s="25" t="s">
        <v>48</v>
      </c>
      <c r="N20" s="25"/>
    </row>
    <row r="21" ht="27" customHeight="1" spans="1:9">
      <c r="A21" s="22" t="s">
        <v>49</v>
      </c>
      <c r="B21" s="23"/>
      <c r="C21" s="23"/>
      <c r="D21" s="23"/>
      <c r="E21" s="23"/>
      <c r="F21" s="23"/>
      <c r="G21" s="23"/>
      <c r="H21" s="23"/>
      <c r="I21" s="23"/>
    </row>
  </sheetData>
  <mergeCells count="29">
    <mergeCell ref="A1:P1"/>
    <mergeCell ref="E2:G2"/>
    <mergeCell ref="H2:J2"/>
    <mergeCell ref="K2:M2"/>
    <mergeCell ref="N2:P2"/>
    <mergeCell ref="A11:D11"/>
    <mergeCell ref="A12:D12"/>
    <mergeCell ref="A13:P13"/>
    <mergeCell ref="A14:P14"/>
    <mergeCell ref="A15:P15"/>
    <mergeCell ref="A16:P16"/>
    <mergeCell ref="A17:P17"/>
    <mergeCell ref="A18:I18"/>
    <mergeCell ref="A19:B19"/>
    <mergeCell ref="D19:E19"/>
    <mergeCell ref="G19:H19"/>
    <mergeCell ref="K19:L19"/>
    <mergeCell ref="M19:N19"/>
    <mergeCell ref="A20:B20"/>
    <mergeCell ref="D20:E20"/>
    <mergeCell ref="G20:H20"/>
    <mergeCell ref="K20:L20"/>
    <mergeCell ref="M20:N20"/>
    <mergeCell ref="A21:I21"/>
    <mergeCell ref="A2:A3"/>
    <mergeCell ref="A4:A10"/>
    <mergeCell ref="B2:B3"/>
    <mergeCell ref="C2:C3"/>
    <mergeCell ref="D2:D3"/>
  </mergeCells>
  <pageMargins left="0.550694444444444" right="0.550694444444444" top="0.393055555555556" bottom="0.393055555555556"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90" zoomScaleNormal="90" topLeftCell="A5" workbookViewId="0">
      <selection activeCell="A18" sqref="A18:P18"/>
    </sheetView>
  </sheetViews>
  <sheetFormatPr defaultColWidth="9" defaultRowHeight="13.5"/>
  <cols>
    <col min="1" max="1" width="8.09166666666667" customWidth="1"/>
    <col min="2" max="2" width="24.6333333333333" style="3" customWidth="1"/>
    <col min="3" max="3" width="10.775" style="3" customWidth="1"/>
    <col min="4" max="4" width="8.90833333333333" style="3" customWidth="1"/>
    <col min="5" max="5" width="7.075" style="3" customWidth="1"/>
    <col min="6" max="6" width="9.9" style="2" customWidth="1"/>
    <col min="7" max="7" width="10.725" style="2" customWidth="1"/>
    <col min="8" max="8" width="7.075" style="4" customWidth="1"/>
    <col min="9" max="9" width="9.9" customWidth="1"/>
    <col min="10" max="10" width="10.725" customWidth="1"/>
    <col min="11" max="11" width="7.075" customWidth="1"/>
    <col min="12" max="12" width="9.9" customWidth="1"/>
    <col min="13" max="13" width="10.725" customWidth="1"/>
    <col min="14" max="14" width="7.075" customWidth="1"/>
    <col min="15" max="15" width="9.9" customWidth="1"/>
    <col min="16" max="16" width="11.8166666666667" customWidth="1"/>
  </cols>
  <sheetData>
    <row r="1" ht="36" customHeight="1" spans="1:16">
      <c r="A1" s="5" t="s">
        <v>0</v>
      </c>
      <c r="B1" s="5"/>
      <c r="C1" s="5"/>
      <c r="D1" s="5"/>
      <c r="E1" s="5"/>
      <c r="F1" s="5"/>
      <c r="G1" s="5"/>
      <c r="H1" s="5"/>
      <c r="I1" s="5"/>
      <c r="J1" s="5"/>
      <c r="K1" s="5"/>
      <c r="L1" s="5"/>
      <c r="M1" s="5"/>
      <c r="N1" s="5"/>
      <c r="O1" s="5"/>
      <c r="P1" s="5"/>
    </row>
    <row r="2" ht="30" customHeight="1" spans="1:16">
      <c r="A2" s="6" t="s">
        <v>1</v>
      </c>
      <c r="B2" s="6" t="s">
        <v>2</v>
      </c>
      <c r="C2" s="6" t="s">
        <v>3</v>
      </c>
      <c r="D2" s="6" t="s">
        <v>4</v>
      </c>
      <c r="E2" s="6" t="s">
        <v>5</v>
      </c>
      <c r="F2" s="6"/>
      <c r="G2" s="6"/>
      <c r="H2" s="7" t="s">
        <v>6</v>
      </c>
      <c r="I2" s="6"/>
      <c r="J2" s="6"/>
      <c r="K2" s="7" t="s">
        <v>7</v>
      </c>
      <c r="L2" s="6"/>
      <c r="M2" s="6"/>
      <c r="N2" s="7" t="s">
        <v>8</v>
      </c>
      <c r="O2" s="6"/>
      <c r="P2" s="6"/>
    </row>
    <row r="3" s="1" customFormat="1" ht="74" customHeight="1" spans="1:16">
      <c r="A3" s="6"/>
      <c r="B3" s="6" t="s">
        <v>2</v>
      </c>
      <c r="C3" s="6" t="s">
        <v>9</v>
      </c>
      <c r="D3" s="6" t="s">
        <v>4</v>
      </c>
      <c r="E3" s="6" t="s">
        <v>10</v>
      </c>
      <c r="F3" s="6" t="s">
        <v>11</v>
      </c>
      <c r="G3" s="6" t="s">
        <v>12</v>
      </c>
      <c r="H3" s="6" t="s">
        <v>10</v>
      </c>
      <c r="I3" s="6" t="s">
        <v>13</v>
      </c>
      <c r="J3" s="6" t="s">
        <v>12</v>
      </c>
      <c r="K3" s="6" t="s">
        <v>10</v>
      </c>
      <c r="L3" s="6" t="s">
        <v>14</v>
      </c>
      <c r="M3" s="6" t="s">
        <v>12</v>
      </c>
      <c r="N3" s="6" t="s">
        <v>10</v>
      </c>
      <c r="O3" s="6" t="s">
        <v>15</v>
      </c>
      <c r="P3" s="6" t="s">
        <v>12</v>
      </c>
    </row>
    <row r="4" ht="18" customHeight="1" spans="1:16">
      <c r="A4" s="15" t="s">
        <v>58</v>
      </c>
      <c r="B4" s="11" t="s">
        <v>59</v>
      </c>
      <c r="C4" s="10">
        <v>4500</v>
      </c>
      <c r="D4" s="11">
        <v>503</v>
      </c>
      <c r="E4" s="10">
        <v>3000</v>
      </c>
      <c r="F4" s="12"/>
      <c r="G4" s="13">
        <f t="shared" ref="G4:G11" si="0">F4*E4*D4</f>
        <v>0</v>
      </c>
      <c r="H4" s="14">
        <v>300</v>
      </c>
      <c r="I4" s="26">
        <f t="shared" ref="I4:I11" si="1">F4*1.5</f>
        <v>0</v>
      </c>
      <c r="J4" s="13">
        <f t="shared" ref="J4:J11" si="2">I4*H4*D4</f>
        <v>0</v>
      </c>
      <c r="K4" s="14">
        <f t="shared" ref="K4:K11" si="3">H4</f>
        <v>300</v>
      </c>
      <c r="L4" s="26">
        <f t="shared" ref="L4:L11" si="4">F4*2</f>
        <v>0</v>
      </c>
      <c r="M4" s="13">
        <f t="shared" ref="M4:M11" si="5">L4*K4*D4</f>
        <v>0</v>
      </c>
      <c r="N4" s="14">
        <f t="shared" ref="N4:N11" si="6">C4-E4-H4-K4</f>
        <v>900</v>
      </c>
      <c r="O4" s="26">
        <f t="shared" ref="O4:O11" si="7">F4*1.35</f>
        <v>0</v>
      </c>
      <c r="P4" s="13">
        <f t="shared" ref="P4:P11" si="8">O4*N4*D4</f>
        <v>0</v>
      </c>
    </row>
    <row r="5" ht="36" spans="1:16">
      <c r="A5" s="15"/>
      <c r="B5" s="31" t="s">
        <v>60</v>
      </c>
      <c r="C5" s="10">
        <v>500</v>
      </c>
      <c r="D5" s="11">
        <v>348</v>
      </c>
      <c r="E5" s="10">
        <v>330</v>
      </c>
      <c r="F5" s="12"/>
      <c r="G5" s="13">
        <f t="shared" si="0"/>
        <v>0</v>
      </c>
      <c r="H5" s="14">
        <v>35</v>
      </c>
      <c r="I5" s="26">
        <f t="shared" si="1"/>
        <v>0</v>
      </c>
      <c r="J5" s="13">
        <f t="shared" si="2"/>
        <v>0</v>
      </c>
      <c r="K5" s="14">
        <f t="shared" si="3"/>
        <v>35</v>
      </c>
      <c r="L5" s="26">
        <f t="shared" si="4"/>
        <v>0</v>
      </c>
      <c r="M5" s="13">
        <f t="shared" si="5"/>
        <v>0</v>
      </c>
      <c r="N5" s="14">
        <f t="shared" si="6"/>
        <v>100</v>
      </c>
      <c r="O5" s="26">
        <f t="shared" si="7"/>
        <v>0</v>
      </c>
      <c r="P5" s="13">
        <f t="shared" si="8"/>
        <v>0</v>
      </c>
    </row>
    <row r="6" ht="36" spans="1:16">
      <c r="A6" s="15"/>
      <c r="B6" s="31" t="s">
        <v>61</v>
      </c>
      <c r="C6" s="10">
        <v>200</v>
      </c>
      <c r="D6" s="11">
        <v>935</v>
      </c>
      <c r="E6" s="10">
        <v>130</v>
      </c>
      <c r="F6" s="12"/>
      <c r="G6" s="13">
        <f t="shared" si="0"/>
        <v>0</v>
      </c>
      <c r="H6" s="14">
        <v>15</v>
      </c>
      <c r="I6" s="26">
        <f t="shared" si="1"/>
        <v>0</v>
      </c>
      <c r="J6" s="13">
        <f t="shared" si="2"/>
        <v>0</v>
      </c>
      <c r="K6" s="14">
        <f t="shared" si="3"/>
        <v>15</v>
      </c>
      <c r="L6" s="26">
        <f t="shared" si="4"/>
        <v>0</v>
      </c>
      <c r="M6" s="13">
        <f t="shared" si="5"/>
        <v>0</v>
      </c>
      <c r="N6" s="14">
        <f t="shared" si="6"/>
        <v>40</v>
      </c>
      <c r="O6" s="26">
        <f t="shared" si="7"/>
        <v>0</v>
      </c>
      <c r="P6" s="13">
        <f t="shared" si="8"/>
        <v>0</v>
      </c>
    </row>
    <row r="7" ht="24" spans="1:16">
      <c r="A7" s="15"/>
      <c r="B7" s="31" t="s">
        <v>62</v>
      </c>
      <c r="C7" s="10">
        <v>150</v>
      </c>
      <c r="D7" s="11">
        <v>41</v>
      </c>
      <c r="E7" s="10">
        <v>100</v>
      </c>
      <c r="F7" s="12"/>
      <c r="G7" s="13">
        <f t="shared" si="0"/>
        <v>0</v>
      </c>
      <c r="H7" s="14">
        <v>10</v>
      </c>
      <c r="I7" s="26">
        <f t="shared" si="1"/>
        <v>0</v>
      </c>
      <c r="J7" s="13">
        <f t="shared" si="2"/>
        <v>0</v>
      </c>
      <c r="K7" s="14">
        <f t="shared" si="3"/>
        <v>10</v>
      </c>
      <c r="L7" s="26">
        <f t="shared" si="4"/>
        <v>0</v>
      </c>
      <c r="M7" s="13">
        <f t="shared" si="5"/>
        <v>0</v>
      </c>
      <c r="N7" s="14">
        <f t="shared" si="6"/>
        <v>30</v>
      </c>
      <c r="O7" s="26">
        <f t="shared" si="7"/>
        <v>0</v>
      </c>
      <c r="P7" s="13">
        <f t="shared" si="8"/>
        <v>0</v>
      </c>
    </row>
    <row r="8" ht="36" spans="1:16">
      <c r="A8" s="15"/>
      <c r="B8" s="31" t="s">
        <v>63</v>
      </c>
      <c r="C8" s="10">
        <v>150</v>
      </c>
      <c r="D8" s="11">
        <v>185</v>
      </c>
      <c r="E8" s="10">
        <v>100</v>
      </c>
      <c r="F8" s="12"/>
      <c r="G8" s="13">
        <f t="shared" si="0"/>
        <v>0</v>
      </c>
      <c r="H8" s="14">
        <v>10</v>
      </c>
      <c r="I8" s="26">
        <f t="shared" si="1"/>
        <v>0</v>
      </c>
      <c r="J8" s="13">
        <f t="shared" si="2"/>
        <v>0</v>
      </c>
      <c r="K8" s="14">
        <f t="shared" si="3"/>
        <v>10</v>
      </c>
      <c r="L8" s="26">
        <f t="shared" si="4"/>
        <v>0</v>
      </c>
      <c r="M8" s="13">
        <f t="shared" si="5"/>
        <v>0</v>
      </c>
      <c r="N8" s="14">
        <f t="shared" si="6"/>
        <v>30</v>
      </c>
      <c r="O8" s="26">
        <f t="shared" si="7"/>
        <v>0</v>
      </c>
      <c r="P8" s="13">
        <f t="shared" si="8"/>
        <v>0</v>
      </c>
    </row>
    <row r="9" ht="36" spans="1:16">
      <c r="A9" s="15"/>
      <c r="B9" s="31" t="s">
        <v>64</v>
      </c>
      <c r="C9" s="10">
        <v>100</v>
      </c>
      <c r="D9" s="11">
        <v>220</v>
      </c>
      <c r="E9" s="10">
        <v>65</v>
      </c>
      <c r="F9" s="12"/>
      <c r="G9" s="13">
        <f t="shared" si="0"/>
        <v>0</v>
      </c>
      <c r="H9" s="14">
        <v>5</v>
      </c>
      <c r="I9" s="26">
        <f t="shared" si="1"/>
        <v>0</v>
      </c>
      <c r="J9" s="13">
        <f t="shared" si="2"/>
        <v>0</v>
      </c>
      <c r="K9" s="14">
        <f t="shared" si="3"/>
        <v>5</v>
      </c>
      <c r="L9" s="26">
        <f t="shared" si="4"/>
        <v>0</v>
      </c>
      <c r="M9" s="13">
        <f t="shared" si="5"/>
        <v>0</v>
      </c>
      <c r="N9" s="14">
        <f t="shared" si="6"/>
        <v>25</v>
      </c>
      <c r="O9" s="26">
        <f t="shared" si="7"/>
        <v>0</v>
      </c>
      <c r="P9" s="13">
        <f t="shared" si="8"/>
        <v>0</v>
      </c>
    </row>
    <row r="10" ht="24" spans="1:16">
      <c r="A10" s="15"/>
      <c r="B10" s="31" t="s">
        <v>65</v>
      </c>
      <c r="C10" s="10">
        <v>100</v>
      </c>
      <c r="D10" s="11">
        <v>322</v>
      </c>
      <c r="E10" s="10">
        <v>65</v>
      </c>
      <c r="F10" s="12"/>
      <c r="G10" s="13">
        <f t="shared" si="0"/>
        <v>0</v>
      </c>
      <c r="H10" s="14">
        <v>5</v>
      </c>
      <c r="I10" s="26">
        <f t="shared" si="1"/>
        <v>0</v>
      </c>
      <c r="J10" s="13">
        <f t="shared" si="2"/>
        <v>0</v>
      </c>
      <c r="K10" s="14">
        <f t="shared" si="3"/>
        <v>5</v>
      </c>
      <c r="L10" s="26">
        <f t="shared" si="4"/>
        <v>0</v>
      </c>
      <c r="M10" s="13">
        <f t="shared" si="5"/>
        <v>0</v>
      </c>
      <c r="N10" s="14">
        <f t="shared" si="6"/>
        <v>25</v>
      </c>
      <c r="O10" s="26">
        <f t="shared" si="7"/>
        <v>0</v>
      </c>
      <c r="P10" s="13">
        <f t="shared" si="8"/>
        <v>0</v>
      </c>
    </row>
    <row r="11" ht="18" customHeight="1" spans="1:16">
      <c r="A11" s="15"/>
      <c r="B11" s="11" t="s">
        <v>66</v>
      </c>
      <c r="C11" s="10">
        <v>2700</v>
      </c>
      <c r="D11" s="11">
        <v>839</v>
      </c>
      <c r="E11" s="10">
        <v>1800</v>
      </c>
      <c r="F11" s="12"/>
      <c r="G11" s="13">
        <f t="shared" si="0"/>
        <v>0</v>
      </c>
      <c r="H11" s="14">
        <v>180</v>
      </c>
      <c r="I11" s="26">
        <f t="shared" si="1"/>
        <v>0</v>
      </c>
      <c r="J11" s="13">
        <f t="shared" si="2"/>
        <v>0</v>
      </c>
      <c r="K11" s="14">
        <f t="shared" si="3"/>
        <v>180</v>
      </c>
      <c r="L11" s="26">
        <f t="shared" si="4"/>
        <v>0</v>
      </c>
      <c r="M11" s="13">
        <f t="shared" si="5"/>
        <v>0</v>
      </c>
      <c r="N11" s="14">
        <f t="shared" si="6"/>
        <v>540</v>
      </c>
      <c r="O11" s="26">
        <f t="shared" si="7"/>
        <v>0</v>
      </c>
      <c r="P11" s="13">
        <f t="shared" si="8"/>
        <v>0</v>
      </c>
    </row>
    <row r="12" s="2" customFormat="1" ht="18" customHeight="1" spans="1:16">
      <c r="A12" s="8" t="s">
        <v>23</v>
      </c>
      <c r="B12" s="8"/>
      <c r="C12" s="8"/>
      <c r="D12" s="8"/>
      <c r="E12" s="8"/>
      <c r="F12" s="17"/>
      <c r="G12" s="13">
        <f>SUM(G4:G11)</f>
        <v>0</v>
      </c>
      <c r="H12" s="17"/>
      <c r="I12" s="17"/>
      <c r="J12" s="13">
        <f>SUM(J4:J11)</f>
        <v>0</v>
      </c>
      <c r="K12" s="27"/>
      <c r="L12" s="27"/>
      <c r="M12" s="13">
        <f>SUM(M4:M11)</f>
        <v>0</v>
      </c>
      <c r="N12" s="27"/>
      <c r="O12" s="27"/>
      <c r="P12" s="13">
        <f>SUM(P4:P11)</f>
        <v>0</v>
      </c>
    </row>
    <row r="13" s="2" customFormat="1" ht="18" customHeight="1" spans="1:16">
      <c r="A13" s="8" t="s">
        <v>24</v>
      </c>
      <c r="B13" s="8"/>
      <c r="C13" s="8"/>
      <c r="D13" s="8"/>
      <c r="E13" s="8"/>
      <c r="F13" s="17"/>
      <c r="G13" s="17"/>
      <c r="H13" s="17"/>
      <c r="I13" s="17"/>
      <c r="J13" s="27"/>
      <c r="K13" s="27"/>
      <c r="L13" s="27"/>
      <c r="M13" s="27"/>
      <c r="N13" s="27"/>
      <c r="O13" s="27"/>
      <c r="P13" s="13">
        <f>P12+M12+J12+G12</f>
        <v>0</v>
      </c>
    </row>
    <row r="14" s="2" customFormat="1" ht="12" spans="1:16">
      <c r="A14" s="18" t="s">
        <v>25</v>
      </c>
      <c r="B14" s="19"/>
      <c r="C14" s="19"/>
      <c r="D14" s="19"/>
      <c r="E14" s="19"/>
      <c r="F14" s="19"/>
      <c r="G14" s="19"/>
      <c r="H14" s="19"/>
      <c r="I14" s="19"/>
      <c r="J14" s="19"/>
      <c r="K14" s="19"/>
      <c r="L14" s="19"/>
      <c r="M14" s="19"/>
      <c r="N14" s="19"/>
      <c r="O14" s="19"/>
      <c r="P14" s="19"/>
    </row>
    <row r="15" s="2" customFormat="1" ht="12" spans="1:16">
      <c r="A15" s="18" t="s">
        <v>26</v>
      </c>
      <c r="B15" s="19"/>
      <c r="C15" s="19"/>
      <c r="D15" s="19"/>
      <c r="E15" s="19"/>
      <c r="F15" s="19"/>
      <c r="G15" s="19"/>
      <c r="H15" s="19"/>
      <c r="I15" s="19"/>
      <c r="J15" s="19"/>
      <c r="K15" s="19"/>
      <c r="L15" s="19"/>
      <c r="M15" s="19"/>
      <c r="N15" s="19"/>
      <c r="O15" s="19"/>
      <c r="P15" s="19"/>
    </row>
    <row r="16" s="2" customFormat="1" ht="12" spans="1:16">
      <c r="A16" s="18" t="s">
        <v>27</v>
      </c>
      <c r="B16" s="19"/>
      <c r="C16" s="19"/>
      <c r="D16" s="19"/>
      <c r="E16" s="19"/>
      <c r="F16" s="19"/>
      <c r="G16" s="19"/>
      <c r="H16" s="19"/>
      <c r="I16" s="19"/>
      <c r="J16" s="19"/>
      <c r="K16" s="19"/>
      <c r="L16" s="19"/>
      <c r="M16" s="19"/>
      <c r="N16" s="19"/>
      <c r="O16" s="19"/>
      <c r="P16" s="19"/>
    </row>
    <row r="17" s="2" customFormat="1" ht="12" spans="1:16">
      <c r="A17" s="20" t="s">
        <v>28</v>
      </c>
      <c r="B17" s="21"/>
      <c r="C17" s="21"/>
      <c r="D17" s="21"/>
      <c r="E17" s="21"/>
      <c r="F17" s="21"/>
      <c r="G17" s="21"/>
      <c r="H17" s="21"/>
      <c r="I17" s="21"/>
      <c r="J17" s="21"/>
      <c r="K17" s="21"/>
      <c r="L17" s="21"/>
      <c r="M17" s="21"/>
      <c r="N17" s="21"/>
      <c r="O17" s="21"/>
      <c r="P17" s="21"/>
    </row>
    <row r="18" s="2" customFormat="1" ht="98" customHeight="1" spans="1:16">
      <c r="A18" s="18" t="s">
        <v>29</v>
      </c>
      <c r="B18" s="19"/>
      <c r="C18" s="19"/>
      <c r="D18" s="19"/>
      <c r="E18" s="19"/>
      <c r="F18" s="19"/>
      <c r="G18" s="19"/>
      <c r="H18" s="19"/>
      <c r="I18" s="19"/>
      <c r="J18" s="19"/>
      <c r="K18" s="19"/>
      <c r="L18" s="19"/>
      <c r="M18" s="19"/>
      <c r="N18" s="19"/>
      <c r="O18" s="19"/>
      <c r="P18" s="19"/>
    </row>
    <row r="19" spans="1:9">
      <c r="A19" s="22" t="s">
        <v>30</v>
      </c>
      <c r="B19" s="23"/>
      <c r="C19" s="23"/>
      <c r="D19" s="23"/>
      <c r="E19" s="23"/>
      <c r="F19" s="23"/>
      <c r="G19" s="23"/>
      <c r="H19" s="23"/>
      <c r="I19" s="23"/>
    </row>
    <row r="20" ht="28" customHeight="1" spans="1:14">
      <c r="A20" s="8" t="s">
        <v>31</v>
      </c>
      <c r="B20" s="8"/>
      <c r="C20" s="15" t="s">
        <v>32</v>
      </c>
      <c r="D20" s="24" t="s">
        <v>33</v>
      </c>
      <c r="E20" s="24"/>
      <c r="F20" s="24" t="s">
        <v>34</v>
      </c>
      <c r="G20" s="24" t="s">
        <v>35</v>
      </c>
      <c r="H20" s="24"/>
      <c r="I20" s="24" t="s">
        <v>36</v>
      </c>
      <c r="J20" s="24" t="s">
        <v>37</v>
      </c>
      <c r="K20" s="24" t="s">
        <v>38</v>
      </c>
      <c r="L20" s="24"/>
      <c r="M20" s="24" t="s">
        <v>39</v>
      </c>
      <c r="N20" s="24"/>
    </row>
    <row r="21" ht="28" customHeight="1" spans="1:14">
      <c r="A21" s="15" t="s">
        <v>40</v>
      </c>
      <c r="B21" s="15"/>
      <c r="C21" s="8" t="s">
        <v>41</v>
      </c>
      <c r="D21" s="25" t="s">
        <v>42</v>
      </c>
      <c r="E21" s="25"/>
      <c r="F21" s="25" t="s">
        <v>43</v>
      </c>
      <c r="G21" s="25" t="s">
        <v>44</v>
      </c>
      <c r="H21" s="25"/>
      <c r="I21" s="24" t="s">
        <v>45</v>
      </c>
      <c r="J21" s="25" t="s">
        <v>46</v>
      </c>
      <c r="K21" s="25" t="s">
        <v>47</v>
      </c>
      <c r="L21" s="25"/>
      <c r="M21" s="25" t="s">
        <v>48</v>
      </c>
      <c r="N21" s="25"/>
    </row>
    <row r="22" ht="27" customHeight="1" spans="1:9">
      <c r="A22" s="22" t="s">
        <v>49</v>
      </c>
      <c r="B22" s="23"/>
      <c r="C22" s="23"/>
      <c r="D22" s="23"/>
      <c r="E22" s="23"/>
      <c r="F22" s="23"/>
      <c r="G22" s="23"/>
      <c r="H22" s="23"/>
      <c r="I22" s="23"/>
    </row>
  </sheetData>
  <mergeCells count="29">
    <mergeCell ref="A1:P1"/>
    <mergeCell ref="E2:G2"/>
    <mergeCell ref="H2:J2"/>
    <mergeCell ref="K2:M2"/>
    <mergeCell ref="N2:P2"/>
    <mergeCell ref="A12:D12"/>
    <mergeCell ref="A13:D13"/>
    <mergeCell ref="A14:P14"/>
    <mergeCell ref="A15:P15"/>
    <mergeCell ref="A16:P16"/>
    <mergeCell ref="A17:P17"/>
    <mergeCell ref="A18:P18"/>
    <mergeCell ref="A19:I19"/>
    <mergeCell ref="A20:B20"/>
    <mergeCell ref="D20:E20"/>
    <mergeCell ref="G20:H20"/>
    <mergeCell ref="K20:L20"/>
    <mergeCell ref="M20:N20"/>
    <mergeCell ref="A21:B21"/>
    <mergeCell ref="D21:E21"/>
    <mergeCell ref="G21:H21"/>
    <mergeCell ref="K21:L21"/>
    <mergeCell ref="M21:N21"/>
    <mergeCell ref="A22:I22"/>
    <mergeCell ref="A2:A3"/>
    <mergeCell ref="A4:A11"/>
    <mergeCell ref="B2:B3"/>
    <mergeCell ref="C2:C3"/>
    <mergeCell ref="D2:D3"/>
  </mergeCells>
  <pageMargins left="0.550694444444444" right="0.550694444444444" top="0.393055555555556" bottom="0.393055555555556"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zoomScale="90" zoomScaleNormal="90" workbookViewId="0">
      <selection activeCell="C11" sqref="C11:P12"/>
    </sheetView>
  </sheetViews>
  <sheetFormatPr defaultColWidth="9" defaultRowHeight="13.5"/>
  <cols>
    <col min="1" max="1" width="8.09166666666667" customWidth="1"/>
    <col min="2" max="2" width="11.3" style="3" customWidth="1"/>
    <col min="3" max="3" width="10.775" style="3" customWidth="1"/>
    <col min="4" max="4" width="8.90833333333333" style="3" customWidth="1"/>
    <col min="5" max="5" width="7.075" style="3" customWidth="1"/>
    <col min="6" max="6" width="9.9" style="2" customWidth="1"/>
    <col min="7" max="7" width="10.725" style="2" customWidth="1"/>
    <col min="8" max="8" width="7.075" style="4" customWidth="1"/>
    <col min="9" max="9" width="9.9" customWidth="1"/>
    <col min="10" max="10" width="10.725" customWidth="1"/>
    <col min="11" max="11" width="7.075" customWidth="1"/>
    <col min="12" max="12" width="9.9" customWidth="1"/>
    <col min="13" max="13" width="10.725" customWidth="1"/>
    <col min="14" max="14" width="7.075" customWidth="1"/>
    <col min="15" max="15" width="9.9" customWidth="1"/>
    <col min="16" max="16" width="11.8166666666667" customWidth="1"/>
  </cols>
  <sheetData>
    <row r="1" ht="36" customHeight="1" spans="1:16">
      <c r="A1" s="5" t="s">
        <v>0</v>
      </c>
      <c r="B1" s="5"/>
      <c r="C1" s="5"/>
      <c r="D1" s="5"/>
      <c r="E1" s="5"/>
      <c r="F1" s="5"/>
      <c r="G1" s="5"/>
      <c r="H1" s="5"/>
      <c r="I1" s="5"/>
      <c r="J1" s="5"/>
      <c r="K1" s="5"/>
      <c r="L1" s="5"/>
      <c r="M1" s="5"/>
      <c r="N1" s="5"/>
      <c r="O1" s="5"/>
      <c r="P1" s="5"/>
    </row>
    <row r="2" ht="30" customHeight="1" spans="1:16">
      <c r="A2" s="6" t="s">
        <v>1</v>
      </c>
      <c r="B2" s="6" t="s">
        <v>2</v>
      </c>
      <c r="C2" s="6" t="s">
        <v>3</v>
      </c>
      <c r="D2" s="6" t="s">
        <v>4</v>
      </c>
      <c r="E2" s="6" t="s">
        <v>5</v>
      </c>
      <c r="F2" s="6"/>
      <c r="G2" s="6"/>
      <c r="H2" s="7" t="s">
        <v>6</v>
      </c>
      <c r="I2" s="6"/>
      <c r="J2" s="6"/>
      <c r="K2" s="7" t="s">
        <v>7</v>
      </c>
      <c r="L2" s="6"/>
      <c r="M2" s="6"/>
      <c r="N2" s="7" t="s">
        <v>8</v>
      </c>
      <c r="O2" s="6"/>
      <c r="P2" s="6"/>
    </row>
    <row r="3" s="1" customFormat="1" ht="74" customHeight="1" spans="1:16">
      <c r="A3" s="6"/>
      <c r="B3" s="6" t="s">
        <v>2</v>
      </c>
      <c r="C3" s="6" t="s">
        <v>9</v>
      </c>
      <c r="D3" s="6" t="s">
        <v>4</v>
      </c>
      <c r="E3" s="6" t="s">
        <v>10</v>
      </c>
      <c r="F3" s="6" t="s">
        <v>11</v>
      </c>
      <c r="G3" s="6" t="s">
        <v>12</v>
      </c>
      <c r="H3" s="6" t="s">
        <v>10</v>
      </c>
      <c r="I3" s="6" t="s">
        <v>13</v>
      </c>
      <c r="J3" s="6" t="s">
        <v>12</v>
      </c>
      <c r="K3" s="6" t="s">
        <v>10</v>
      </c>
      <c r="L3" s="6" t="s">
        <v>14</v>
      </c>
      <c r="M3" s="6" t="s">
        <v>12</v>
      </c>
      <c r="N3" s="6" t="s">
        <v>10</v>
      </c>
      <c r="O3" s="6" t="s">
        <v>15</v>
      </c>
      <c r="P3" s="6" t="s">
        <v>12</v>
      </c>
    </row>
    <row r="4" ht="18" customHeight="1" spans="1:16">
      <c r="A4" s="15" t="s">
        <v>67</v>
      </c>
      <c r="B4" s="11" t="s">
        <v>68</v>
      </c>
      <c r="C4" s="10">
        <v>200</v>
      </c>
      <c r="D4" s="11">
        <v>1526</v>
      </c>
      <c r="E4" s="10">
        <v>130</v>
      </c>
      <c r="F4" s="12"/>
      <c r="G4" s="13">
        <f t="shared" ref="G4:G12" si="0">F4*E4*D4</f>
        <v>0</v>
      </c>
      <c r="H4" s="14">
        <v>15</v>
      </c>
      <c r="I4" s="26">
        <f t="shared" ref="I4:I12" si="1">F4*1.5</f>
        <v>0</v>
      </c>
      <c r="J4" s="13">
        <f t="shared" ref="J4:J12" si="2">I4*H4*D4</f>
        <v>0</v>
      </c>
      <c r="K4" s="14">
        <f t="shared" ref="K4:K12" si="3">H4</f>
        <v>15</v>
      </c>
      <c r="L4" s="26">
        <f t="shared" ref="L4:L12" si="4">F4*2</f>
        <v>0</v>
      </c>
      <c r="M4" s="13">
        <f t="shared" ref="M4:M12" si="5">L4*K4*D4</f>
        <v>0</v>
      </c>
      <c r="N4" s="14">
        <f t="shared" ref="N4:N12" si="6">C4-E4-H4-K4</f>
        <v>40</v>
      </c>
      <c r="O4" s="26">
        <f t="shared" ref="O4:O12" si="7">F4*1.35</f>
        <v>0</v>
      </c>
      <c r="P4" s="13">
        <f t="shared" ref="P4:P12" si="8">O4*N4*D4</f>
        <v>0</v>
      </c>
    </row>
    <row r="5" ht="18" customHeight="1" spans="1:16">
      <c r="A5" s="15"/>
      <c r="B5" s="11" t="s">
        <v>69</v>
      </c>
      <c r="C5" s="10">
        <v>350</v>
      </c>
      <c r="D5" s="11">
        <v>2083</v>
      </c>
      <c r="E5" s="10">
        <v>230</v>
      </c>
      <c r="F5" s="12"/>
      <c r="G5" s="13">
        <f t="shared" si="0"/>
        <v>0</v>
      </c>
      <c r="H5" s="14">
        <v>25</v>
      </c>
      <c r="I5" s="26">
        <f t="shared" si="1"/>
        <v>0</v>
      </c>
      <c r="J5" s="13">
        <f t="shared" si="2"/>
        <v>0</v>
      </c>
      <c r="K5" s="14">
        <f t="shared" si="3"/>
        <v>25</v>
      </c>
      <c r="L5" s="26">
        <f t="shared" si="4"/>
        <v>0</v>
      </c>
      <c r="M5" s="13">
        <f t="shared" si="5"/>
        <v>0</v>
      </c>
      <c r="N5" s="14">
        <f t="shared" si="6"/>
        <v>70</v>
      </c>
      <c r="O5" s="26">
        <f t="shared" si="7"/>
        <v>0</v>
      </c>
      <c r="P5" s="13">
        <f t="shared" si="8"/>
        <v>0</v>
      </c>
    </row>
    <row r="6" ht="18" customHeight="1" spans="1:16">
      <c r="A6" s="15"/>
      <c r="B6" s="11" t="s">
        <v>70</v>
      </c>
      <c r="C6" s="10">
        <v>800</v>
      </c>
      <c r="D6" s="11">
        <v>1536</v>
      </c>
      <c r="E6" s="10">
        <v>540</v>
      </c>
      <c r="F6" s="12"/>
      <c r="G6" s="13">
        <f t="shared" si="0"/>
        <v>0</v>
      </c>
      <c r="H6" s="14">
        <v>50</v>
      </c>
      <c r="I6" s="26">
        <f t="shared" si="1"/>
        <v>0</v>
      </c>
      <c r="J6" s="13">
        <f t="shared" si="2"/>
        <v>0</v>
      </c>
      <c r="K6" s="14">
        <f t="shared" si="3"/>
        <v>50</v>
      </c>
      <c r="L6" s="26">
        <f t="shared" si="4"/>
        <v>0</v>
      </c>
      <c r="M6" s="13">
        <f t="shared" si="5"/>
        <v>0</v>
      </c>
      <c r="N6" s="14">
        <f t="shared" si="6"/>
        <v>160</v>
      </c>
      <c r="O6" s="26">
        <f t="shared" si="7"/>
        <v>0</v>
      </c>
      <c r="P6" s="13">
        <f t="shared" si="8"/>
        <v>0</v>
      </c>
    </row>
    <row r="7" ht="18" customHeight="1" spans="1:16">
      <c r="A7" s="15"/>
      <c r="B7" s="11" t="s">
        <v>71</v>
      </c>
      <c r="C7" s="10">
        <v>600</v>
      </c>
      <c r="D7" s="11">
        <v>2003</v>
      </c>
      <c r="E7" s="10">
        <v>400</v>
      </c>
      <c r="F7" s="12"/>
      <c r="G7" s="13">
        <f t="shared" si="0"/>
        <v>0</v>
      </c>
      <c r="H7" s="14">
        <v>40</v>
      </c>
      <c r="I7" s="26">
        <f t="shared" si="1"/>
        <v>0</v>
      </c>
      <c r="J7" s="13">
        <f t="shared" si="2"/>
        <v>0</v>
      </c>
      <c r="K7" s="14">
        <f t="shared" si="3"/>
        <v>40</v>
      </c>
      <c r="L7" s="26">
        <f t="shared" si="4"/>
        <v>0</v>
      </c>
      <c r="M7" s="13">
        <f t="shared" si="5"/>
        <v>0</v>
      </c>
      <c r="N7" s="14">
        <f t="shared" si="6"/>
        <v>120</v>
      </c>
      <c r="O7" s="26">
        <f t="shared" si="7"/>
        <v>0</v>
      </c>
      <c r="P7" s="13">
        <f t="shared" si="8"/>
        <v>0</v>
      </c>
    </row>
    <row r="8" ht="18" customHeight="1" spans="1:16">
      <c r="A8" s="15"/>
      <c r="B8" s="11" t="s">
        <v>72</v>
      </c>
      <c r="C8" s="10">
        <v>2000</v>
      </c>
      <c r="D8" s="11">
        <v>3287</v>
      </c>
      <c r="E8" s="10">
        <v>1330</v>
      </c>
      <c r="F8" s="12"/>
      <c r="G8" s="13">
        <f t="shared" si="0"/>
        <v>0</v>
      </c>
      <c r="H8" s="14">
        <v>125</v>
      </c>
      <c r="I8" s="26">
        <f t="shared" si="1"/>
        <v>0</v>
      </c>
      <c r="J8" s="13">
        <f t="shared" si="2"/>
        <v>0</v>
      </c>
      <c r="K8" s="14">
        <f t="shared" si="3"/>
        <v>125</v>
      </c>
      <c r="L8" s="26">
        <f t="shared" si="4"/>
        <v>0</v>
      </c>
      <c r="M8" s="13">
        <f t="shared" si="5"/>
        <v>0</v>
      </c>
      <c r="N8" s="14">
        <f t="shared" si="6"/>
        <v>420</v>
      </c>
      <c r="O8" s="26">
        <f t="shared" si="7"/>
        <v>0</v>
      </c>
      <c r="P8" s="13">
        <f t="shared" si="8"/>
        <v>0</v>
      </c>
    </row>
    <row r="9" ht="18" customHeight="1" spans="1:16">
      <c r="A9" s="15"/>
      <c r="B9" s="11" t="s">
        <v>73</v>
      </c>
      <c r="C9" s="10">
        <v>1500</v>
      </c>
      <c r="D9" s="11">
        <v>3020</v>
      </c>
      <c r="E9" s="10">
        <v>1000</v>
      </c>
      <c r="F9" s="12"/>
      <c r="G9" s="13">
        <f t="shared" si="0"/>
        <v>0</v>
      </c>
      <c r="H9" s="14">
        <v>100</v>
      </c>
      <c r="I9" s="26">
        <f t="shared" si="1"/>
        <v>0</v>
      </c>
      <c r="J9" s="13">
        <f t="shared" si="2"/>
        <v>0</v>
      </c>
      <c r="K9" s="14">
        <f t="shared" si="3"/>
        <v>100</v>
      </c>
      <c r="L9" s="26">
        <f t="shared" si="4"/>
        <v>0</v>
      </c>
      <c r="M9" s="13">
        <f t="shared" si="5"/>
        <v>0</v>
      </c>
      <c r="N9" s="14">
        <f t="shared" si="6"/>
        <v>300</v>
      </c>
      <c r="O9" s="26">
        <f t="shared" si="7"/>
        <v>0</v>
      </c>
      <c r="P9" s="13">
        <f t="shared" si="8"/>
        <v>0</v>
      </c>
    </row>
    <row r="10" ht="18" customHeight="1" spans="1:16">
      <c r="A10" s="15"/>
      <c r="B10" s="11" t="s">
        <v>74</v>
      </c>
      <c r="C10" s="10">
        <v>1750</v>
      </c>
      <c r="D10" s="11">
        <v>2759</v>
      </c>
      <c r="E10" s="10">
        <v>1160</v>
      </c>
      <c r="F10" s="12"/>
      <c r="G10" s="13">
        <f t="shared" si="0"/>
        <v>0</v>
      </c>
      <c r="H10" s="14">
        <v>120</v>
      </c>
      <c r="I10" s="26">
        <f t="shared" si="1"/>
        <v>0</v>
      </c>
      <c r="J10" s="13">
        <f t="shared" si="2"/>
        <v>0</v>
      </c>
      <c r="K10" s="14">
        <f t="shared" si="3"/>
        <v>120</v>
      </c>
      <c r="L10" s="26">
        <f t="shared" si="4"/>
        <v>0</v>
      </c>
      <c r="M10" s="13">
        <f t="shared" si="5"/>
        <v>0</v>
      </c>
      <c r="N10" s="14">
        <f t="shared" si="6"/>
        <v>350</v>
      </c>
      <c r="O10" s="26">
        <f t="shared" si="7"/>
        <v>0</v>
      </c>
      <c r="P10" s="13">
        <f t="shared" si="8"/>
        <v>0</v>
      </c>
    </row>
    <row r="11" ht="18" customHeight="1" spans="1:16">
      <c r="A11" s="15"/>
      <c r="B11" s="11" t="s">
        <v>75</v>
      </c>
      <c r="C11" s="10">
        <v>300</v>
      </c>
      <c r="D11" s="11">
        <v>3722</v>
      </c>
      <c r="E11" s="10">
        <v>200</v>
      </c>
      <c r="F11" s="12"/>
      <c r="G11" s="13">
        <f t="shared" si="0"/>
        <v>0</v>
      </c>
      <c r="H11" s="14">
        <v>20</v>
      </c>
      <c r="I11" s="26">
        <f t="shared" si="1"/>
        <v>0</v>
      </c>
      <c r="J11" s="13">
        <f t="shared" si="2"/>
        <v>0</v>
      </c>
      <c r="K11" s="14">
        <f t="shared" si="3"/>
        <v>20</v>
      </c>
      <c r="L11" s="26">
        <f t="shared" si="4"/>
        <v>0</v>
      </c>
      <c r="M11" s="13">
        <f t="shared" si="5"/>
        <v>0</v>
      </c>
      <c r="N11" s="14">
        <f t="shared" si="6"/>
        <v>60</v>
      </c>
      <c r="O11" s="26">
        <f t="shared" si="7"/>
        <v>0</v>
      </c>
      <c r="P11" s="13">
        <f t="shared" si="8"/>
        <v>0</v>
      </c>
    </row>
    <row r="12" ht="18" customHeight="1" spans="1:16">
      <c r="A12" s="15"/>
      <c r="B12" s="11" t="s">
        <v>76</v>
      </c>
      <c r="C12" s="10">
        <v>300</v>
      </c>
      <c r="D12" s="11">
        <v>1770</v>
      </c>
      <c r="E12" s="10">
        <v>200</v>
      </c>
      <c r="F12" s="12"/>
      <c r="G12" s="13">
        <f t="shared" si="0"/>
        <v>0</v>
      </c>
      <c r="H12" s="14">
        <v>20</v>
      </c>
      <c r="I12" s="26">
        <f t="shared" si="1"/>
        <v>0</v>
      </c>
      <c r="J12" s="13">
        <f t="shared" si="2"/>
        <v>0</v>
      </c>
      <c r="K12" s="14">
        <f t="shared" si="3"/>
        <v>20</v>
      </c>
      <c r="L12" s="26">
        <f t="shared" si="4"/>
        <v>0</v>
      </c>
      <c r="M12" s="13">
        <f t="shared" si="5"/>
        <v>0</v>
      </c>
      <c r="N12" s="14">
        <f t="shared" si="6"/>
        <v>60</v>
      </c>
      <c r="O12" s="26">
        <f t="shared" si="7"/>
        <v>0</v>
      </c>
      <c r="P12" s="13">
        <f t="shared" si="8"/>
        <v>0</v>
      </c>
    </row>
    <row r="13" s="2" customFormat="1" ht="18" customHeight="1" spans="1:16">
      <c r="A13" s="8" t="s">
        <v>23</v>
      </c>
      <c r="B13" s="8"/>
      <c r="C13" s="8"/>
      <c r="D13" s="8"/>
      <c r="E13" s="8"/>
      <c r="F13" s="17"/>
      <c r="G13" s="13">
        <f>SUM(G4:G12)</f>
        <v>0</v>
      </c>
      <c r="H13" s="17"/>
      <c r="I13" s="17"/>
      <c r="J13" s="13">
        <f>SUM(J4:J12)</f>
        <v>0</v>
      </c>
      <c r="K13" s="27"/>
      <c r="L13" s="27"/>
      <c r="M13" s="13">
        <f>SUM(M4:M12)</f>
        <v>0</v>
      </c>
      <c r="N13" s="27"/>
      <c r="O13" s="27"/>
      <c r="P13" s="13">
        <f>SUM(P4:P12)</f>
        <v>0</v>
      </c>
    </row>
    <row r="14" s="2" customFormat="1" ht="18" customHeight="1" spans="1:16">
      <c r="A14" s="8" t="s">
        <v>24</v>
      </c>
      <c r="B14" s="8"/>
      <c r="C14" s="8"/>
      <c r="D14" s="8"/>
      <c r="E14" s="8"/>
      <c r="F14" s="17"/>
      <c r="G14" s="17"/>
      <c r="H14" s="17"/>
      <c r="I14" s="17"/>
      <c r="J14" s="27"/>
      <c r="K14" s="27"/>
      <c r="L14" s="27"/>
      <c r="M14" s="27"/>
      <c r="N14" s="27"/>
      <c r="O14" s="27"/>
      <c r="P14" s="13">
        <f>P13+M13+J13+G13</f>
        <v>0</v>
      </c>
    </row>
    <row r="15" s="2" customFormat="1" ht="12" spans="1:16">
      <c r="A15" s="18" t="s">
        <v>25</v>
      </c>
      <c r="B15" s="19"/>
      <c r="C15" s="19"/>
      <c r="D15" s="19"/>
      <c r="E15" s="19"/>
      <c r="F15" s="19"/>
      <c r="G15" s="19"/>
      <c r="H15" s="19"/>
      <c r="I15" s="19"/>
      <c r="J15" s="19"/>
      <c r="K15" s="19"/>
      <c r="L15" s="19"/>
      <c r="M15" s="19"/>
      <c r="N15" s="19"/>
      <c r="O15" s="19"/>
      <c r="P15" s="19"/>
    </row>
    <row r="16" s="2" customFormat="1" ht="12" spans="1:16">
      <c r="A16" s="18" t="s">
        <v>26</v>
      </c>
      <c r="B16" s="19"/>
      <c r="C16" s="19"/>
      <c r="D16" s="19"/>
      <c r="E16" s="19"/>
      <c r="F16" s="19"/>
      <c r="G16" s="19"/>
      <c r="H16" s="19"/>
      <c r="I16" s="19"/>
      <c r="J16" s="19"/>
      <c r="K16" s="19"/>
      <c r="L16" s="19"/>
      <c r="M16" s="19"/>
      <c r="N16" s="19"/>
      <c r="O16" s="19"/>
      <c r="P16" s="19"/>
    </row>
    <row r="17" s="2" customFormat="1" ht="12" spans="1:16">
      <c r="A17" s="18" t="s">
        <v>27</v>
      </c>
      <c r="B17" s="19"/>
      <c r="C17" s="19"/>
      <c r="D17" s="19"/>
      <c r="E17" s="19"/>
      <c r="F17" s="19"/>
      <c r="G17" s="19"/>
      <c r="H17" s="19"/>
      <c r="I17" s="19"/>
      <c r="J17" s="19"/>
      <c r="K17" s="19"/>
      <c r="L17" s="19"/>
      <c r="M17" s="19"/>
      <c r="N17" s="19"/>
      <c r="O17" s="19"/>
      <c r="P17" s="19"/>
    </row>
    <row r="18" s="2" customFormat="1" ht="12" spans="1:16">
      <c r="A18" s="20" t="s">
        <v>28</v>
      </c>
      <c r="B18" s="21"/>
      <c r="C18" s="21"/>
      <c r="D18" s="21"/>
      <c r="E18" s="21"/>
      <c r="F18" s="21"/>
      <c r="G18" s="21"/>
      <c r="H18" s="21"/>
      <c r="I18" s="21"/>
      <c r="J18" s="21"/>
      <c r="K18" s="21"/>
      <c r="L18" s="21"/>
      <c r="M18" s="21"/>
      <c r="N18" s="21"/>
      <c r="O18" s="21"/>
      <c r="P18" s="21"/>
    </row>
    <row r="19" s="2" customFormat="1" ht="98" customHeight="1" spans="1:16">
      <c r="A19" s="18" t="s">
        <v>29</v>
      </c>
      <c r="B19" s="19"/>
      <c r="C19" s="19"/>
      <c r="D19" s="19"/>
      <c r="E19" s="19"/>
      <c r="F19" s="19"/>
      <c r="G19" s="19"/>
      <c r="H19" s="19"/>
      <c r="I19" s="19"/>
      <c r="J19" s="19"/>
      <c r="K19" s="19"/>
      <c r="L19" s="19"/>
      <c r="M19" s="19"/>
      <c r="N19" s="19"/>
      <c r="O19" s="19"/>
      <c r="P19" s="19"/>
    </row>
    <row r="20" spans="1:9">
      <c r="A20" s="22" t="s">
        <v>30</v>
      </c>
      <c r="B20" s="23"/>
      <c r="C20" s="23"/>
      <c r="D20" s="23"/>
      <c r="E20" s="23"/>
      <c r="F20" s="23"/>
      <c r="G20" s="23"/>
      <c r="H20" s="23"/>
      <c r="I20" s="23"/>
    </row>
    <row r="21" ht="28" customHeight="1" spans="1:14">
      <c r="A21" s="8" t="s">
        <v>31</v>
      </c>
      <c r="B21" s="8"/>
      <c r="C21" s="15" t="s">
        <v>32</v>
      </c>
      <c r="D21" s="24" t="s">
        <v>33</v>
      </c>
      <c r="E21" s="24"/>
      <c r="F21" s="24" t="s">
        <v>34</v>
      </c>
      <c r="G21" s="24" t="s">
        <v>35</v>
      </c>
      <c r="H21" s="24"/>
      <c r="I21" s="24" t="s">
        <v>36</v>
      </c>
      <c r="J21" s="24" t="s">
        <v>37</v>
      </c>
      <c r="K21" s="24" t="s">
        <v>38</v>
      </c>
      <c r="L21" s="24"/>
      <c r="M21" s="24" t="s">
        <v>39</v>
      </c>
      <c r="N21" s="24"/>
    </row>
    <row r="22" ht="28" customHeight="1" spans="1:14">
      <c r="A22" s="15" t="s">
        <v>40</v>
      </c>
      <c r="B22" s="15"/>
      <c r="C22" s="8" t="s">
        <v>41</v>
      </c>
      <c r="D22" s="25" t="s">
        <v>42</v>
      </c>
      <c r="E22" s="25"/>
      <c r="F22" s="25" t="s">
        <v>43</v>
      </c>
      <c r="G22" s="25" t="s">
        <v>44</v>
      </c>
      <c r="H22" s="25"/>
      <c r="I22" s="24" t="s">
        <v>45</v>
      </c>
      <c r="J22" s="25" t="s">
        <v>46</v>
      </c>
      <c r="K22" s="25" t="s">
        <v>47</v>
      </c>
      <c r="L22" s="25"/>
      <c r="M22" s="25" t="s">
        <v>48</v>
      </c>
      <c r="N22" s="25"/>
    </row>
    <row r="23" ht="27" customHeight="1" spans="1:9">
      <c r="A23" s="22" t="s">
        <v>49</v>
      </c>
      <c r="B23" s="23"/>
      <c r="C23" s="23"/>
      <c r="D23" s="23"/>
      <c r="E23" s="23"/>
      <c r="F23" s="23"/>
      <c r="G23" s="23"/>
      <c r="H23" s="23"/>
      <c r="I23" s="23"/>
    </row>
  </sheetData>
  <mergeCells count="29">
    <mergeCell ref="A1:P1"/>
    <mergeCell ref="E2:G2"/>
    <mergeCell ref="H2:J2"/>
    <mergeCell ref="K2:M2"/>
    <mergeCell ref="N2:P2"/>
    <mergeCell ref="A13:D13"/>
    <mergeCell ref="A14:D14"/>
    <mergeCell ref="A15:P15"/>
    <mergeCell ref="A16:P16"/>
    <mergeCell ref="A17:P17"/>
    <mergeCell ref="A18:P18"/>
    <mergeCell ref="A19:P19"/>
    <mergeCell ref="A20:I20"/>
    <mergeCell ref="A21:B21"/>
    <mergeCell ref="D21:E21"/>
    <mergeCell ref="G21:H21"/>
    <mergeCell ref="K21:L21"/>
    <mergeCell ref="M21:N21"/>
    <mergeCell ref="A22:B22"/>
    <mergeCell ref="D22:E22"/>
    <mergeCell ref="G22:H22"/>
    <mergeCell ref="K22:L22"/>
    <mergeCell ref="M22:N22"/>
    <mergeCell ref="A23:I23"/>
    <mergeCell ref="A2:A3"/>
    <mergeCell ref="A4:A12"/>
    <mergeCell ref="B2:B3"/>
    <mergeCell ref="C2:C3"/>
    <mergeCell ref="D2:D3"/>
  </mergeCells>
  <pageMargins left="0.550694444444444" right="0.550694444444444" top="0.393055555555556" bottom="0.393055555555556"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zoomScale="90" zoomScaleNormal="90" workbookViewId="0">
      <selection activeCell="A16" sqref="A16:P16"/>
    </sheetView>
  </sheetViews>
  <sheetFormatPr defaultColWidth="9" defaultRowHeight="13.5"/>
  <cols>
    <col min="1" max="1" width="8.09166666666667" customWidth="1"/>
    <col min="2" max="2" width="8.90833333333333" style="3" customWidth="1"/>
    <col min="3" max="3" width="10.775" style="3" customWidth="1"/>
    <col min="4" max="4" width="8.90833333333333" style="3" customWidth="1"/>
    <col min="5" max="5" width="7.075" style="3" customWidth="1"/>
    <col min="6" max="6" width="9.9" style="2" customWidth="1"/>
    <col min="7" max="7" width="10.725" style="2" customWidth="1"/>
    <col min="8" max="8" width="7.075" style="4" customWidth="1"/>
    <col min="9" max="9" width="9.9" customWidth="1"/>
    <col min="10" max="10" width="10.725" customWidth="1"/>
    <col min="11" max="11" width="7.075" customWidth="1"/>
    <col min="12" max="12" width="9.9" customWidth="1"/>
    <col min="13" max="13" width="10.725" customWidth="1"/>
    <col min="14" max="14" width="7.075" customWidth="1"/>
    <col min="15" max="15" width="9.9" customWidth="1"/>
    <col min="16" max="16" width="11.8166666666667" customWidth="1"/>
  </cols>
  <sheetData>
    <row r="1" ht="36" customHeight="1" spans="1:16">
      <c r="A1" s="5" t="s">
        <v>0</v>
      </c>
      <c r="B1" s="5"/>
      <c r="C1" s="5"/>
      <c r="D1" s="5"/>
      <c r="E1" s="5"/>
      <c r="F1" s="5"/>
      <c r="G1" s="5"/>
      <c r="H1" s="5"/>
      <c r="I1" s="5"/>
      <c r="J1" s="5"/>
      <c r="K1" s="5"/>
      <c r="L1" s="5"/>
      <c r="M1" s="5"/>
      <c r="N1" s="5"/>
      <c r="O1" s="5"/>
      <c r="P1" s="5"/>
    </row>
    <row r="2" ht="30" customHeight="1" spans="1:16">
      <c r="A2" s="6" t="s">
        <v>1</v>
      </c>
      <c r="B2" s="6" t="s">
        <v>2</v>
      </c>
      <c r="C2" s="6" t="s">
        <v>3</v>
      </c>
      <c r="D2" s="6" t="s">
        <v>4</v>
      </c>
      <c r="E2" s="6" t="s">
        <v>5</v>
      </c>
      <c r="F2" s="6"/>
      <c r="G2" s="6"/>
      <c r="H2" s="7" t="s">
        <v>6</v>
      </c>
      <c r="I2" s="6"/>
      <c r="J2" s="6"/>
      <c r="K2" s="7" t="s">
        <v>7</v>
      </c>
      <c r="L2" s="6"/>
      <c r="M2" s="6"/>
      <c r="N2" s="7" t="s">
        <v>8</v>
      </c>
      <c r="O2" s="6"/>
      <c r="P2" s="6"/>
    </row>
    <row r="3" s="1" customFormat="1" ht="74" customHeight="1" spans="1:16">
      <c r="A3" s="6"/>
      <c r="B3" s="6" t="s">
        <v>2</v>
      </c>
      <c r="C3" s="6" t="s">
        <v>9</v>
      </c>
      <c r="D3" s="6" t="s">
        <v>4</v>
      </c>
      <c r="E3" s="6" t="s">
        <v>10</v>
      </c>
      <c r="F3" s="6" t="s">
        <v>11</v>
      </c>
      <c r="G3" s="6" t="s">
        <v>12</v>
      </c>
      <c r="H3" s="6" t="s">
        <v>10</v>
      </c>
      <c r="I3" s="6" t="s">
        <v>13</v>
      </c>
      <c r="J3" s="6" t="s">
        <v>12</v>
      </c>
      <c r="K3" s="6" t="s">
        <v>10</v>
      </c>
      <c r="L3" s="6" t="s">
        <v>14</v>
      </c>
      <c r="M3" s="6" t="s">
        <v>12</v>
      </c>
      <c r="N3" s="6" t="s">
        <v>10</v>
      </c>
      <c r="O3" s="6" t="s">
        <v>15</v>
      </c>
      <c r="P3" s="6" t="s">
        <v>12</v>
      </c>
    </row>
    <row r="4" ht="18" customHeight="1" spans="1:16">
      <c r="A4" s="15" t="s">
        <v>77</v>
      </c>
      <c r="B4" s="11" t="s">
        <v>78</v>
      </c>
      <c r="C4" s="10">
        <v>600</v>
      </c>
      <c r="D4" s="11">
        <v>963</v>
      </c>
      <c r="E4" s="10">
        <v>400</v>
      </c>
      <c r="F4" s="12"/>
      <c r="G4" s="13">
        <f t="shared" ref="G4:G9" si="0">F4*E4*D4</f>
        <v>0</v>
      </c>
      <c r="H4" s="14">
        <v>40</v>
      </c>
      <c r="I4" s="26">
        <f t="shared" ref="I4:I9" si="1">F4*1.5</f>
        <v>0</v>
      </c>
      <c r="J4" s="13">
        <f t="shared" ref="J4:J9" si="2">I4*H4*D4</f>
        <v>0</v>
      </c>
      <c r="K4" s="14">
        <f t="shared" ref="K4:K9" si="3">H4</f>
        <v>40</v>
      </c>
      <c r="L4" s="26">
        <f t="shared" ref="L4:L9" si="4">F4*2</f>
        <v>0</v>
      </c>
      <c r="M4" s="13">
        <f t="shared" ref="M4:M9" si="5">L4*K4*D4</f>
        <v>0</v>
      </c>
      <c r="N4" s="14">
        <f t="shared" ref="N4:N9" si="6">C4-E4-H4-K4</f>
        <v>120</v>
      </c>
      <c r="O4" s="26">
        <f t="shared" ref="O4:O9" si="7">F4*1.35</f>
        <v>0</v>
      </c>
      <c r="P4" s="13">
        <f t="shared" ref="P4:P9" si="8">O4*N4*D4</f>
        <v>0</v>
      </c>
    </row>
    <row r="5" ht="18" customHeight="1" spans="1:16">
      <c r="A5" s="15"/>
      <c r="B5" s="11" t="s">
        <v>79</v>
      </c>
      <c r="C5" s="10">
        <v>500</v>
      </c>
      <c r="D5" s="11">
        <v>1640</v>
      </c>
      <c r="E5" s="10">
        <v>330</v>
      </c>
      <c r="F5" s="12"/>
      <c r="G5" s="13">
        <f t="shared" si="0"/>
        <v>0</v>
      </c>
      <c r="H5" s="14">
        <v>35</v>
      </c>
      <c r="I5" s="26">
        <f t="shared" si="1"/>
        <v>0</v>
      </c>
      <c r="J5" s="13">
        <f t="shared" si="2"/>
        <v>0</v>
      </c>
      <c r="K5" s="14">
        <f t="shared" si="3"/>
        <v>35</v>
      </c>
      <c r="L5" s="26">
        <f t="shared" si="4"/>
        <v>0</v>
      </c>
      <c r="M5" s="13">
        <f t="shared" si="5"/>
        <v>0</v>
      </c>
      <c r="N5" s="14">
        <f t="shared" si="6"/>
        <v>100</v>
      </c>
      <c r="O5" s="26">
        <f t="shared" si="7"/>
        <v>0</v>
      </c>
      <c r="P5" s="13">
        <f t="shared" si="8"/>
        <v>0</v>
      </c>
    </row>
    <row r="6" ht="18" customHeight="1" spans="1:16">
      <c r="A6" s="15"/>
      <c r="B6" s="11" t="s">
        <v>80</v>
      </c>
      <c r="C6" s="10">
        <v>600</v>
      </c>
      <c r="D6" s="11">
        <v>1393</v>
      </c>
      <c r="E6" s="10">
        <v>400</v>
      </c>
      <c r="F6" s="12"/>
      <c r="G6" s="13">
        <f t="shared" si="0"/>
        <v>0</v>
      </c>
      <c r="H6" s="14">
        <v>40</v>
      </c>
      <c r="I6" s="26">
        <f t="shared" si="1"/>
        <v>0</v>
      </c>
      <c r="J6" s="13">
        <f t="shared" si="2"/>
        <v>0</v>
      </c>
      <c r="K6" s="14">
        <f t="shared" si="3"/>
        <v>40</v>
      </c>
      <c r="L6" s="26">
        <f t="shared" si="4"/>
        <v>0</v>
      </c>
      <c r="M6" s="13">
        <f t="shared" si="5"/>
        <v>0</v>
      </c>
      <c r="N6" s="14">
        <f t="shared" si="6"/>
        <v>120</v>
      </c>
      <c r="O6" s="26">
        <f t="shared" si="7"/>
        <v>0</v>
      </c>
      <c r="P6" s="13">
        <f t="shared" si="8"/>
        <v>0</v>
      </c>
    </row>
    <row r="7" ht="18" customHeight="1" spans="1:16">
      <c r="A7" s="15"/>
      <c r="B7" s="11" t="s">
        <v>81</v>
      </c>
      <c r="C7" s="10">
        <v>1350</v>
      </c>
      <c r="D7" s="11">
        <v>1194</v>
      </c>
      <c r="E7" s="10">
        <v>900</v>
      </c>
      <c r="F7" s="12"/>
      <c r="G7" s="13">
        <f t="shared" si="0"/>
        <v>0</v>
      </c>
      <c r="H7" s="14">
        <v>90</v>
      </c>
      <c r="I7" s="26">
        <f t="shared" si="1"/>
        <v>0</v>
      </c>
      <c r="J7" s="13">
        <f t="shared" si="2"/>
        <v>0</v>
      </c>
      <c r="K7" s="14">
        <f t="shared" si="3"/>
        <v>90</v>
      </c>
      <c r="L7" s="26">
        <f t="shared" si="4"/>
        <v>0</v>
      </c>
      <c r="M7" s="13">
        <f t="shared" si="5"/>
        <v>0</v>
      </c>
      <c r="N7" s="14">
        <f t="shared" si="6"/>
        <v>270</v>
      </c>
      <c r="O7" s="26">
        <f t="shared" si="7"/>
        <v>0</v>
      </c>
      <c r="P7" s="13">
        <f t="shared" si="8"/>
        <v>0</v>
      </c>
    </row>
    <row r="8" ht="18" customHeight="1" spans="1:16">
      <c r="A8" s="15"/>
      <c r="B8" s="11" t="s">
        <v>82</v>
      </c>
      <c r="C8" s="10">
        <v>50</v>
      </c>
      <c r="D8" s="11">
        <v>1539</v>
      </c>
      <c r="E8" s="10">
        <v>30</v>
      </c>
      <c r="F8" s="12"/>
      <c r="G8" s="13">
        <f t="shared" si="0"/>
        <v>0</v>
      </c>
      <c r="H8" s="14">
        <v>5</v>
      </c>
      <c r="I8" s="26">
        <f t="shared" si="1"/>
        <v>0</v>
      </c>
      <c r="J8" s="13">
        <f t="shared" si="2"/>
        <v>0</v>
      </c>
      <c r="K8" s="14">
        <f t="shared" si="3"/>
        <v>5</v>
      </c>
      <c r="L8" s="26">
        <f t="shared" si="4"/>
        <v>0</v>
      </c>
      <c r="M8" s="13">
        <f t="shared" si="5"/>
        <v>0</v>
      </c>
      <c r="N8" s="14">
        <f t="shared" si="6"/>
        <v>10</v>
      </c>
      <c r="O8" s="26">
        <f t="shared" si="7"/>
        <v>0</v>
      </c>
      <c r="P8" s="13">
        <f t="shared" si="8"/>
        <v>0</v>
      </c>
    </row>
    <row r="9" ht="18" customHeight="1" spans="1:16">
      <c r="A9" s="15"/>
      <c r="B9" s="11" t="s">
        <v>83</v>
      </c>
      <c r="C9" s="10">
        <v>300</v>
      </c>
      <c r="D9" s="11">
        <v>1303</v>
      </c>
      <c r="E9" s="10">
        <v>200</v>
      </c>
      <c r="F9" s="12"/>
      <c r="G9" s="13">
        <f t="shared" si="0"/>
        <v>0</v>
      </c>
      <c r="H9" s="14">
        <v>20</v>
      </c>
      <c r="I9" s="26">
        <f t="shared" si="1"/>
        <v>0</v>
      </c>
      <c r="J9" s="13">
        <f t="shared" si="2"/>
        <v>0</v>
      </c>
      <c r="K9" s="14">
        <f t="shared" si="3"/>
        <v>20</v>
      </c>
      <c r="L9" s="26">
        <f t="shared" si="4"/>
        <v>0</v>
      </c>
      <c r="M9" s="13">
        <f t="shared" si="5"/>
        <v>0</v>
      </c>
      <c r="N9" s="14">
        <f t="shared" si="6"/>
        <v>60</v>
      </c>
      <c r="O9" s="26">
        <f t="shared" si="7"/>
        <v>0</v>
      </c>
      <c r="P9" s="13">
        <f t="shared" si="8"/>
        <v>0</v>
      </c>
    </row>
    <row r="10" s="2" customFormat="1" ht="18" customHeight="1" spans="1:16">
      <c r="A10" s="8" t="s">
        <v>23</v>
      </c>
      <c r="B10" s="8"/>
      <c r="C10" s="8"/>
      <c r="D10" s="8"/>
      <c r="E10" s="8"/>
      <c r="F10" s="17"/>
      <c r="G10" s="13">
        <f>SUM(G4:G9)</f>
        <v>0</v>
      </c>
      <c r="H10" s="17"/>
      <c r="I10" s="17"/>
      <c r="J10" s="13">
        <f>SUM(J4:J9)</f>
        <v>0</v>
      </c>
      <c r="K10" s="27"/>
      <c r="L10" s="27"/>
      <c r="M10" s="13">
        <f>SUM(M4:M9)</f>
        <v>0</v>
      </c>
      <c r="N10" s="27"/>
      <c r="O10" s="27"/>
      <c r="P10" s="13">
        <f>SUM(P4:P9)</f>
        <v>0</v>
      </c>
    </row>
    <row r="11" s="2" customFormat="1" ht="18" customHeight="1" spans="1:16">
      <c r="A11" s="8" t="s">
        <v>24</v>
      </c>
      <c r="B11" s="8"/>
      <c r="C11" s="8"/>
      <c r="D11" s="8"/>
      <c r="E11" s="8"/>
      <c r="F11" s="17"/>
      <c r="G11" s="17"/>
      <c r="H11" s="17"/>
      <c r="I11" s="17"/>
      <c r="J11" s="27"/>
      <c r="K11" s="27"/>
      <c r="L11" s="27"/>
      <c r="M11" s="27"/>
      <c r="N11" s="27"/>
      <c r="O11" s="27"/>
      <c r="P11" s="13">
        <f>P10+M10+J10+G10</f>
        <v>0</v>
      </c>
    </row>
    <row r="12" s="2" customFormat="1" ht="12" spans="1:16">
      <c r="A12" s="18" t="s">
        <v>25</v>
      </c>
      <c r="B12" s="19"/>
      <c r="C12" s="19"/>
      <c r="D12" s="19"/>
      <c r="E12" s="19"/>
      <c r="F12" s="19"/>
      <c r="G12" s="19"/>
      <c r="H12" s="19"/>
      <c r="I12" s="19"/>
      <c r="J12" s="19"/>
      <c r="K12" s="19"/>
      <c r="L12" s="19"/>
      <c r="M12" s="19"/>
      <c r="N12" s="19"/>
      <c r="O12" s="19"/>
      <c r="P12" s="19"/>
    </row>
    <row r="13" s="2" customFormat="1" ht="12" spans="1:16">
      <c r="A13" s="18" t="s">
        <v>26</v>
      </c>
      <c r="B13" s="19"/>
      <c r="C13" s="19"/>
      <c r="D13" s="19"/>
      <c r="E13" s="19"/>
      <c r="F13" s="19"/>
      <c r="G13" s="19"/>
      <c r="H13" s="19"/>
      <c r="I13" s="19"/>
      <c r="J13" s="19"/>
      <c r="K13" s="19"/>
      <c r="L13" s="19"/>
      <c r="M13" s="19"/>
      <c r="N13" s="19"/>
      <c r="O13" s="19"/>
      <c r="P13" s="19"/>
    </row>
    <row r="14" s="2" customFormat="1" ht="12" spans="1:16">
      <c r="A14" s="18" t="s">
        <v>27</v>
      </c>
      <c r="B14" s="19"/>
      <c r="C14" s="19"/>
      <c r="D14" s="19"/>
      <c r="E14" s="19"/>
      <c r="F14" s="19"/>
      <c r="G14" s="19"/>
      <c r="H14" s="19"/>
      <c r="I14" s="19"/>
      <c r="J14" s="19"/>
      <c r="K14" s="19"/>
      <c r="L14" s="19"/>
      <c r="M14" s="19"/>
      <c r="N14" s="19"/>
      <c r="O14" s="19"/>
      <c r="P14" s="19"/>
    </row>
    <row r="15" s="2" customFormat="1" ht="12" spans="1:16">
      <c r="A15" s="20" t="s">
        <v>28</v>
      </c>
      <c r="B15" s="21"/>
      <c r="C15" s="21"/>
      <c r="D15" s="21"/>
      <c r="E15" s="21"/>
      <c r="F15" s="21"/>
      <c r="G15" s="21"/>
      <c r="H15" s="21"/>
      <c r="I15" s="21"/>
      <c r="J15" s="21"/>
      <c r="K15" s="21"/>
      <c r="L15" s="21"/>
      <c r="M15" s="21"/>
      <c r="N15" s="21"/>
      <c r="O15" s="21"/>
      <c r="P15" s="21"/>
    </row>
    <row r="16" s="2" customFormat="1" ht="98" customHeight="1" spans="1:16">
      <c r="A16" s="18" t="s">
        <v>29</v>
      </c>
      <c r="B16" s="19"/>
      <c r="C16" s="19"/>
      <c r="D16" s="19"/>
      <c r="E16" s="19"/>
      <c r="F16" s="19"/>
      <c r="G16" s="19"/>
      <c r="H16" s="19"/>
      <c r="I16" s="19"/>
      <c r="J16" s="19"/>
      <c r="K16" s="19"/>
      <c r="L16" s="19"/>
      <c r="M16" s="19"/>
      <c r="N16" s="19"/>
      <c r="O16" s="19"/>
      <c r="P16" s="19"/>
    </row>
    <row r="17" spans="1:9">
      <c r="A17" s="22" t="s">
        <v>30</v>
      </c>
      <c r="B17" s="23"/>
      <c r="C17" s="23"/>
      <c r="D17" s="23"/>
      <c r="E17" s="23"/>
      <c r="F17" s="23"/>
      <c r="G17" s="23"/>
      <c r="H17" s="23"/>
      <c r="I17" s="23"/>
    </row>
    <row r="18" ht="28" customHeight="1" spans="1:14">
      <c r="A18" s="8" t="s">
        <v>31</v>
      </c>
      <c r="B18" s="8"/>
      <c r="C18" s="15" t="s">
        <v>32</v>
      </c>
      <c r="D18" s="24" t="s">
        <v>33</v>
      </c>
      <c r="E18" s="24"/>
      <c r="F18" s="24" t="s">
        <v>34</v>
      </c>
      <c r="G18" s="24" t="s">
        <v>35</v>
      </c>
      <c r="H18" s="24"/>
      <c r="I18" s="24" t="s">
        <v>36</v>
      </c>
      <c r="J18" s="24" t="s">
        <v>37</v>
      </c>
      <c r="K18" s="24" t="s">
        <v>38</v>
      </c>
      <c r="L18" s="24"/>
      <c r="M18" s="24" t="s">
        <v>39</v>
      </c>
      <c r="N18" s="24"/>
    </row>
    <row r="19" ht="28" customHeight="1" spans="1:14">
      <c r="A19" s="15" t="s">
        <v>40</v>
      </c>
      <c r="B19" s="15"/>
      <c r="C19" s="8" t="s">
        <v>41</v>
      </c>
      <c r="D19" s="25" t="s">
        <v>42</v>
      </c>
      <c r="E19" s="25"/>
      <c r="F19" s="25" t="s">
        <v>43</v>
      </c>
      <c r="G19" s="25" t="s">
        <v>44</v>
      </c>
      <c r="H19" s="25"/>
      <c r="I19" s="24" t="s">
        <v>45</v>
      </c>
      <c r="J19" s="25" t="s">
        <v>46</v>
      </c>
      <c r="K19" s="25" t="s">
        <v>47</v>
      </c>
      <c r="L19" s="25"/>
      <c r="M19" s="25" t="s">
        <v>48</v>
      </c>
      <c r="N19" s="25"/>
    </row>
    <row r="20" ht="27" customHeight="1" spans="1:9">
      <c r="A20" s="22" t="s">
        <v>49</v>
      </c>
      <c r="B20" s="23"/>
      <c r="C20" s="23"/>
      <c r="D20" s="23"/>
      <c r="E20" s="23"/>
      <c r="F20" s="23"/>
      <c r="G20" s="23"/>
      <c r="H20" s="23"/>
      <c r="I20" s="23"/>
    </row>
  </sheetData>
  <mergeCells count="29">
    <mergeCell ref="A1:P1"/>
    <mergeCell ref="E2:G2"/>
    <mergeCell ref="H2:J2"/>
    <mergeCell ref="K2:M2"/>
    <mergeCell ref="N2:P2"/>
    <mergeCell ref="A10:D10"/>
    <mergeCell ref="A11:D11"/>
    <mergeCell ref="A12:P12"/>
    <mergeCell ref="A13:P13"/>
    <mergeCell ref="A14:P14"/>
    <mergeCell ref="A15:P15"/>
    <mergeCell ref="A16:P16"/>
    <mergeCell ref="A17:I17"/>
    <mergeCell ref="A18:B18"/>
    <mergeCell ref="D18:E18"/>
    <mergeCell ref="G18:H18"/>
    <mergeCell ref="K18:L18"/>
    <mergeCell ref="M18:N18"/>
    <mergeCell ref="A19:B19"/>
    <mergeCell ref="D19:E19"/>
    <mergeCell ref="G19:H19"/>
    <mergeCell ref="K19:L19"/>
    <mergeCell ref="M19:N19"/>
    <mergeCell ref="A20:I20"/>
    <mergeCell ref="A2:A3"/>
    <mergeCell ref="A4:A9"/>
    <mergeCell ref="B2:B3"/>
    <mergeCell ref="C2:C3"/>
    <mergeCell ref="D2:D3"/>
  </mergeCells>
  <pageMargins left="0.550694444444444" right="0.550694444444444" top="0.393055555555556" bottom="0.393055555555556" header="0.3" footer="0.3"/>
  <pageSetup paperSize="9" scale="9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zoomScale="90" zoomScaleNormal="90" workbookViewId="0">
      <selection activeCell="F5" sqref="F5"/>
    </sheetView>
  </sheetViews>
  <sheetFormatPr defaultColWidth="9" defaultRowHeight="13.5"/>
  <cols>
    <col min="1" max="1" width="8.09166666666667" customWidth="1"/>
    <col min="2" max="2" width="11.8166666666667" style="3" customWidth="1"/>
    <col min="3" max="3" width="10.775" style="3" customWidth="1"/>
    <col min="4" max="4" width="8.90833333333333" style="3" customWidth="1"/>
    <col min="5" max="5" width="7.075" style="3" customWidth="1"/>
    <col min="6" max="6" width="9.9" style="2" customWidth="1"/>
    <col min="7" max="7" width="10.725" style="2" customWidth="1"/>
    <col min="8" max="8" width="7.075" style="4" customWidth="1"/>
    <col min="9" max="9" width="9.9" customWidth="1"/>
    <col min="10" max="10" width="10.725" customWidth="1"/>
    <col min="11" max="11" width="7.075" customWidth="1"/>
    <col min="12" max="12" width="9.9" customWidth="1"/>
    <col min="13" max="13" width="10.725" customWidth="1"/>
    <col min="14" max="14" width="7.075" customWidth="1"/>
    <col min="15" max="15" width="9.9" customWidth="1"/>
    <col min="16" max="16" width="11.8166666666667" customWidth="1"/>
  </cols>
  <sheetData>
    <row r="1" ht="36" customHeight="1" spans="1:17">
      <c r="A1" s="5" t="s">
        <v>84</v>
      </c>
      <c r="B1" s="5"/>
      <c r="C1" s="5"/>
      <c r="D1" s="5"/>
      <c r="E1" s="5"/>
      <c r="F1" s="5"/>
      <c r="G1" s="5"/>
      <c r="H1" s="5"/>
      <c r="I1" s="5"/>
      <c r="J1" s="5"/>
      <c r="K1" s="5"/>
      <c r="L1" s="5"/>
      <c r="M1" s="5"/>
      <c r="N1" s="5"/>
      <c r="O1" s="5"/>
      <c r="P1" s="5"/>
      <c r="Q1" s="5"/>
    </row>
    <row r="2" ht="30" customHeight="1" spans="1:17">
      <c r="A2" s="6" t="s">
        <v>85</v>
      </c>
      <c r="B2" s="6" t="s">
        <v>2</v>
      </c>
      <c r="C2" s="6" t="s">
        <v>3</v>
      </c>
      <c r="D2" s="6" t="s">
        <v>4</v>
      </c>
      <c r="E2" s="6" t="s">
        <v>5</v>
      </c>
      <c r="F2" s="6"/>
      <c r="G2" s="6"/>
      <c r="H2" s="7" t="s">
        <v>6</v>
      </c>
      <c r="I2" s="6"/>
      <c r="J2" s="6"/>
      <c r="K2" s="7" t="s">
        <v>7</v>
      </c>
      <c r="L2" s="6"/>
      <c r="M2" s="6"/>
      <c r="N2" s="7" t="s">
        <v>8</v>
      </c>
      <c r="O2" s="6"/>
      <c r="P2" s="6"/>
      <c r="Q2" s="28" t="s">
        <v>86</v>
      </c>
    </row>
    <row r="3" s="1" customFormat="1" ht="74" customHeight="1" spans="1:17">
      <c r="A3" s="6"/>
      <c r="B3" s="6" t="s">
        <v>2</v>
      </c>
      <c r="C3" s="6" t="s">
        <v>9</v>
      </c>
      <c r="D3" s="6" t="s">
        <v>4</v>
      </c>
      <c r="E3" s="6" t="s">
        <v>10</v>
      </c>
      <c r="F3" s="6" t="s">
        <v>11</v>
      </c>
      <c r="G3" s="6" t="s">
        <v>12</v>
      </c>
      <c r="H3" s="6" t="s">
        <v>10</v>
      </c>
      <c r="I3" s="6" t="s">
        <v>13</v>
      </c>
      <c r="J3" s="6" t="s">
        <v>12</v>
      </c>
      <c r="K3" s="6" t="s">
        <v>10</v>
      </c>
      <c r="L3" s="6" t="s">
        <v>14</v>
      </c>
      <c r="M3" s="6" t="s">
        <v>12</v>
      </c>
      <c r="N3" s="6" t="s">
        <v>10</v>
      </c>
      <c r="O3" s="6" t="s">
        <v>15</v>
      </c>
      <c r="P3" s="6" t="s">
        <v>12</v>
      </c>
      <c r="Q3" s="28"/>
    </row>
    <row r="4" ht="18" customHeight="1" spans="1:17">
      <c r="A4" s="8" t="s">
        <v>87</v>
      </c>
      <c r="B4" s="9" t="s">
        <v>19</v>
      </c>
      <c r="C4" s="10">
        <v>50</v>
      </c>
      <c r="D4" s="11">
        <v>1141</v>
      </c>
      <c r="E4" s="10">
        <v>30</v>
      </c>
      <c r="F4" s="12"/>
      <c r="G4" s="13">
        <f>F4*E4*D4</f>
        <v>0</v>
      </c>
      <c r="H4" s="14">
        <v>5</v>
      </c>
      <c r="I4" s="26">
        <f t="shared" ref="I4:I12" si="0">F4*1.5</f>
        <v>0</v>
      </c>
      <c r="J4" s="13">
        <f>I4*H4*D4</f>
        <v>0</v>
      </c>
      <c r="K4" s="14">
        <f t="shared" ref="K4:K12" si="1">H4</f>
        <v>5</v>
      </c>
      <c r="L4" s="26">
        <f t="shared" ref="L4:L12" si="2">F4*2</f>
        <v>0</v>
      </c>
      <c r="M4" s="13">
        <f>L4*K4*D4</f>
        <v>0</v>
      </c>
      <c r="N4" s="14">
        <f t="shared" ref="N4:N12" si="3">C4-E4-H4-K4</f>
        <v>10</v>
      </c>
      <c r="O4" s="26">
        <f t="shared" ref="O4:O12" si="4">F4*1.35</f>
        <v>0</v>
      </c>
      <c r="P4" s="13">
        <f>O4*N4*D4</f>
        <v>0</v>
      </c>
      <c r="Q4" s="29"/>
    </row>
    <row r="5" ht="18" customHeight="1" spans="1:17">
      <c r="A5" s="15"/>
      <c r="B5" s="9" t="s">
        <v>88</v>
      </c>
      <c r="C5" s="10">
        <v>300</v>
      </c>
      <c r="D5" s="11">
        <v>3722</v>
      </c>
      <c r="E5" s="10">
        <v>200</v>
      </c>
      <c r="F5" s="12"/>
      <c r="G5" s="13">
        <f t="shared" ref="G4:G12" si="5">F5*E5*D5</f>
        <v>0</v>
      </c>
      <c r="H5" s="14">
        <v>20</v>
      </c>
      <c r="I5" s="26">
        <f t="shared" si="0"/>
        <v>0</v>
      </c>
      <c r="J5" s="13">
        <f t="shared" ref="J4:J12" si="6">I5*H5*D5</f>
        <v>0</v>
      </c>
      <c r="K5" s="14">
        <f t="shared" si="1"/>
        <v>20</v>
      </c>
      <c r="L5" s="26">
        <f t="shared" si="2"/>
        <v>0</v>
      </c>
      <c r="M5" s="13">
        <f t="shared" ref="M4:M12" si="7">L5*K5*D5</f>
        <v>0</v>
      </c>
      <c r="N5" s="14">
        <f t="shared" si="3"/>
        <v>60</v>
      </c>
      <c r="O5" s="26">
        <f t="shared" si="4"/>
        <v>0</v>
      </c>
      <c r="P5" s="13">
        <f t="shared" ref="P4:P12" si="8">O5*N5*D5</f>
        <v>0</v>
      </c>
      <c r="Q5" s="29"/>
    </row>
    <row r="6" ht="18" customHeight="1" spans="1:17">
      <c r="A6" s="15"/>
      <c r="B6" s="9" t="s">
        <v>76</v>
      </c>
      <c r="C6" s="10">
        <v>300</v>
      </c>
      <c r="D6" s="11">
        <v>1770</v>
      </c>
      <c r="E6" s="10">
        <v>200</v>
      </c>
      <c r="F6" s="12"/>
      <c r="G6" s="13">
        <f t="shared" si="5"/>
        <v>0</v>
      </c>
      <c r="H6" s="14">
        <v>20</v>
      </c>
      <c r="I6" s="26">
        <f t="shared" si="0"/>
        <v>0</v>
      </c>
      <c r="J6" s="13">
        <f t="shared" si="6"/>
        <v>0</v>
      </c>
      <c r="K6" s="14">
        <f t="shared" si="1"/>
        <v>20</v>
      </c>
      <c r="L6" s="26">
        <f t="shared" si="2"/>
        <v>0</v>
      </c>
      <c r="M6" s="13">
        <f t="shared" si="7"/>
        <v>0</v>
      </c>
      <c r="N6" s="14">
        <f t="shared" si="3"/>
        <v>60</v>
      </c>
      <c r="O6" s="26">
        <f t="shared" si="4"/>
        <v>0</v>
      </c>
      <c r="P6" s="13">
        <f t="shared" si="8"/>
        <v>0</v>
      </c>
      <c r="Q6" s="29"/>
    </row>
    <row r="7" ht="18" customHeight="1" spans="1:17">
      <c r="A7" s="15"/>
      <c r="B7" s="9" t="s">
        <v>21</v>
      </c>
      <c r="C7" s="10">
        <v>350</v>
      </c>
      <c r="D7" s="11">
        <v>1808</v>
      </c>
      <c r="E7" s="10">
        <v>230</v>
      </c>
      <c r="F7" s="12"/>
      <c r="G7" s="13">
        <f t="shared" si="5"/>
        <v>0</v>
      </c>
      <c r="H7" s="14">
        <v>25</v>
      </c>
      <c r="I7" s="26">
        <f t="shared" si="0"/>
        <v>0</v>
      </c>
      <c r="J7" s="13">
        <f t="shared" si="6"/>
        <v>0</v>
      </c>
      <c r="K7" s="14">
        <f t="shared" si="1"/>
        <v>25</v>
      </c>
      <c r="L7" s="26">
        <f t="shared" si="2"/>
        <v>0</v>
      </c>
      <c r="M7" s="13">
        <f t="shared" si="7"/>
        <v>0</v>
      </c>
      <c r="N7" s="14">
        <f t="shared" si="3"/>
        <v>70</v>
      </c>
      <c r="O7" s="26">
        <f t="shared" si="4"/>
        <v>0</v>
      </c>
      <c r="P7" s="13">
        <f t="shared" si="8"/>
        <v>0</v>
      </c>
      <c r="Q7" s="29"/>
    </row>
    <row r="8" ht="18" customHeight="1" spans="1:17">
      <c r="A8" s="15"/>
      <c r="B8" s="9" t="s">
        <v>17</v>
      </c>
      <c r="C8" s="10">
        <v>800</v>
      </c>
      <c r="D8" s="16">
        <v>879</v>
      </c>
      <c r="E8" s="10">
        <v>530</v>
      </c>
      <c r="F8" s="12"/>
      <c r="G8" s="13">
        <f t="shared" si="5"/>
        <v>0</v>
      </c>
      <c r="H8" s="14">
        <v>55</v>
      </c>
      <c r="I8" s="26">
        <f t="shared" si="0"/>
        <v>0</v>
      </c>
      <c r="J8" s="13">
        <f t="shared" si="6"/>
        <v>0</v>
      </c>
      <c r="K8" s="14">
        <f t="shared" si="1"/>
        <v>55</v>
      </c>
      <c r="L8" s="26">
        <f t="shared" si="2"/>
        <v>0</v>
      </c>
      <c r="M8" s="13">
        <f t="shared" si="7"/>
        <v>0</v>
      </c>
      <c r="N8" s="14">
        <f t="shared" si="3"/>
        <v>160</v>
      </c>
      <c r="O8" s="26">
        <f t="shared" si="4"/>
        <v>0</v>
      </c>
      <c r="P8" s="13">
        <f t="shared" si="8"/>
        <v>0</v>
      </c>
      <c r="Q8" s="29"/>
    </row>
    <row r="9" ht="18" customHeight="1" spans="1:17">
      <c r="A9" s="15"/>
      <c r="B9" s="9" t="s">
        <v>18</v>
      </c>
      <c r="C9" s="10">
        <v>1200</v>
      </c>
      <c r="D9" s="11">
        <v>3179</v>
      </c>
      <c r="E9" s="10">
        <v>800</v>
      </c>
      <c r="F9" s="12"/>
      <c r="G9" s="13">
        <f t="shared" si="5"/>
        <v>0</v>
      </c>
      <c r="H9" s="14">
        <v>80</v>
      </c>
      <c r="I9" s="26">
        <f t="shared" si="0"/>
        <v>0</v>
      </c>
      <c r="J9" s="13">
        <f t="shared" si="6"/>
        <v>0</v>
      </c>
      <c r="K9" s="14">
        <f t="shared" si="1"/>
        <v>80</v>
      </c>
      <c r="L9" s="26">
        <f t="shared" si="2"/>
        <v>0</v>
      </c>
      <c r="M9" s="13">
        <f t="shared" si="7"/>
        <v>0</v>
      </c>
      <c r="N9" s="14">
        <f t="shared" si="3"/>
        <v>240</v>
      </c>
      <c r="O9" s="26">
        <f t="shared" si="4"/>
        <v>0</v>
      </c>
      <c r="P9" s="13">
        <f t="shared" si="8"/>
        <v>0</v>
      </c>
      <c r="Q9" s="29"/>
    </row>
    <row r="10" ht="18" customHeight="1" spans="1:17">
      <c r="A10" s="15"/>
      <c r="B10" s="9" t="s">
        <v>22</v>
      </c>
      <c r="C10" s="10">
        <v>1950</v>
      </c>
      <c r="D10" s="11">
        <v>2909</v>
      </c>
      <c r="E10" s="10">
        <v>1300</v>
      </c>
      <c r="F10" s="12"/>
      <c r="G10" s="13">
        <f t="shared" si="5"/>
        <v>0</v>
      </c>
      <c r="H10" s="14">
        <v>130</v>
      </c>
      <c r="I10" s="26">
        <f t="shared" si="0"/>
        <v>0</v>
      </c>
      <c r="J10" s="13">
        <f t="shared" si="6"/>
        <v>0</v>
      </c>
      <c r="K10" s="14">
        <f t="shared" si="1"/>
        <v>130</v>
      </c>
      <c r="L10" s="26">
        <f t="shared" si="2"/>
        <v>0</v>
      </c>
      <c r="M10" s="13">
        <f t="shared" si="7"/>
        <v>0</v>
      </c>
      <c r="N10" s="14">
        <f t="shared" si="3"/>
        <v>390</v>
      </c>
      <c r="O10" s="26">
        <f t="shared" si="4"/>
        <v>0</v>
      </c>
      <c r="P10" s="13">
        <f t="shared" si="8"/>
        <v>0</v>
      </c>
      <c r="Q10" s="29"/>
    </row>
    <row r="11" ht="18" customHeight="1" spans="1:17">
      <c r="A11" s="15"/>
      <c r="B11" s="9" t="s">
        <v>66</v>
      </c>
      <c r="C11" s="10">
        <v>2700</v>
      </c>
      <c r="D11" s="11">
        <v>839</v>
      </c>
      <c r="E11" s="10">
        <v>1800</v>
      </c>
      <c r="F11" s="12"/>
      <c r="G11" s="13">
        <f t="shared" si="5"/>
        <v>0</v>
      </c>
      <c r="H11" s="14">
        <v>180</v>
      </c>
      <c r="I11" s="26">
        <f t="shared" si="0"/>
        <v>0</v>
      </c>
      <c r="J11" s="13">
        <f t="shared" si="6"/>
        <v>0</v>
      </c>
      <c r="K11" s="14">
        <f t="shared" si="1"/>
        <v>180</v>
      </c>
      <c r="L11" s="26">
        <f t="shared" si="2"/>
        <v>0</v>
      </c>
      <c r="M11" s="13">
        <f t="shared" si="7"/>
        <v>0</v>
      </c>
      <c r="N11" s="14">
        <f t="shared" si="3"/>
        <v>540</v>
      </c>
      <c r="O11" s="26">
        <f t="shared" si="4"/>
        <v>0</v>
      </c>
      <c r="P11" s="13">
        <f t="shared" si="8"/>
        <v>0</v>
      </c>
      <c r="Q11" s="29"/>
    </row>
    <row r="12" ht="18" customHeight="1" spans="1:17">
      <c r="A12" s="15"/>
      <c r="B12" s="9" t="s">
        <v>20</v>
      </c>
      <c r="C12" s="10">
        <v>50</v>
      </c>
      <c r="D12" s="11">
        <v>1376</v>
      </c>
      <c r="E12" s="10">
        <v>30</v>
      </c>
      <c r="F12" s="12"/>
      <c r="G12" s="13">
        <f t="shared" si="5"/>
        <v>0</v>
      </c>
      <c r="H12" s="14">
        <v>5</v>
      </c>
      <c r="I12" s="26">
        <f t="shared" si="0"/>
        <v>0</v>
      </c>
      <c r="J12" s="13">
        <f t="shared" si="6"/>
        <v>0</v>
      </c>
      <c r="K12" s="14">
        <f t="shared" si="1"/>
        <v>5</v>
      </c>
      <c r="L12" s="26">
        <f t="shared" si="2"/>
        <v>0</v>
      </c>
      <c r="M12" s="13">
        <f t="shared" si="7"/>
        <v>0</v>
      </c>
      <c r="N12" s="14">
        <f t="shared" si="3"/>
        <v>10</v>
      </c>
      <c r="O12" s="26">
        <f t="shared" si="4"/>
        <v>0</v>
      </c>
      <c r="P12" s="13">
        <f t="shared" si="8"/>
        <v>0</v>
      </c>
      <c r="Q12" s="29"/>
    </row>
    <row r="13" s="2" customFormat="1" ht="18" customHeight="1" spans="1:17">
      <c r="A13" s="8" t="s">
        <v>23</v>
      </c>
      <c r="B13" s="8"/>
      <c r="C13" s="8"/>
      <c r="D13" s="8"/>
      <c r="E13" s="8"/>
      <c r="F13" s="17"/>
      <c r="G13" s="13">
        <f>SUM(G4:G12)</f>
        <v>0</v>
      </c>
      <c r="H13" s="17"/>
      <c r="I13" s="17"/>
      <c r="J13" s="13">
        <f>SUM(J4:J12)</f>
        <v>0</v>
      </c>
      <c r="K13" s="27"/>
      <c r="L13" s="27"/>
      <c r="M13" s="13">
        <f>SUM(M4:M12)</f>
        <v>0</v>
      </c>
      <c r="N13" s="27"/>
      <c r="O13" s="27"/>
      <c r="P13" s="13">
        <f>SUM(P4:P12)</f>
        <v>0</v>
      </c>
      <c r="Q13" s="30"/>
    </row>
    <row r="14" s="2" customFormat="1" ht="18" customHeight="1" spans="1:17">
      <c r="A14" s="8" t="s">
        <v>24</v>
      </c>
      <c r="B14" s="8"/>
      <c r="C14" s="8"/>
      <c r="D14" s="8"/>
      <c r="E14" s="8"/>
      <c r="F14" s="17"/>
      <c r="G14" s="17"/>
      <c r="H14" s="17"/>
      <c r="I14" s="17"/>
      <c r="J14" s="27"/>
      <c r="K14" s="27"/>
      <c r="L14" s="27"/>
      <c r="M14" s="27"/>
      <c r="N14" s="27"/>
      <c r="O14" s="27"/>
      <c r="P14" s="13">
        <f>P13+M13+J13+G13</f>
        <v>0</v>
      </c>
      <c r="Q14" s="30"/>
    </row>
    <row r="15" s="2" customFormat="1" ht="12" spans="1:16">
      <c r="A15" s="18" t="s">
        <v>25</v>
      </c>
      <c r="B15" s="19"/>
      <c r="C15" s="19"/>
      <c r="D15" s="19"/>
      <c r="E15" s="19"/>
      <c r="F15" s="19"/>
      <c r="G15" s="19"/>
      <c r="H15" s="19"/>
      <c r="I15" s="19"/>
      <c r="J15" s="19"/>
      <c r="K15" s="19"/>
      <c r="L15" s="19"/>
      <c r="M15" s="19"/>
      <c r="N15" s="19"/>
      <c r="O15" s="19"/>
      <c r="P15" s="19"/>
    </row>
    <row r="16" s="2" customFormat="1" ht="12" spans="1:16">
      <c r="A16" s="18" t="s">
        <v>26</v>
      </c>
      <c r="B16" s="19"/>
      <c r="C16" s="19"/>
      <c r="D16" s="19"/>
      <c r="E16" s="19"/>
      <c r="F16" s="19"/>
      <c r="G16" s="19"/>
      <c r="H16" s="19"/>
      <c r="I16" s="19"/>
      <c r="J16" s="19"/>
      <c r="K16" s="19"/>
      <c r="L16" s="19"/>
      <c r="M16" s="19"/>
      <c r="N16" s="19"/>
      <c r="O16" s="19"/>
      <c r="P16" s="19"/>
    </row>
    <row r="17" s="2" customFormat="1" ht="12" spans="1:16">
      <c r="A17" s="18" t="s">
        <v>27</v>
      </c>
      <c r="B17" s="19"/>
      <c r="C17" s="19"/>
      <c r="D17" s="19"/>
      <c r="E17" s="19"/>
      <c r="F17" s="19"/>
      <c r="G17" s="19"/>
      <c r="H17" s="19"/>
      <c r="I17" s="19"/>
      <c r="J17" s="19"/>
      <c r="K17" s="19"/>
      <c r="L17" s="19"/>
      <c r="M17" s="19"/>
      <c r="N17" s="19"/>
      <c r="O17" s="19"/>
      <c r="P17" s="19"/>
    </row>
    <row r="18" s="2" customFormat="1" ht="12" customHeight="1" spans="1:16">
      <c r="A18" s="20" t="s">
        <v>28</v>
      </c>
      <c r="B18" s="21"/>
      <c r="C18" s="21"/>
      <c r="D18" s="21"/>
      <c r="E18" s="21"/>
      <c r="F18" s="21"/>
      <c r="G18" s="21"/>
      <c r="H18" s="21"/>
      <c r="I18" s="21"/>
      <c r="J18" s="21"/>
      <c r="K18" s="21"/>
      <c r="L18" s="21"/>
      <c r="M18" s="21"/>
      <c r="N18" s="21"/>
      <c r="O18" s="21"/>
      <c r="P18" s="21"/>
    </row>
    <row r="19" s="2" customFormat="1" ht="98" customHeight="1" spans="1:16">
      <c r="A19" s="18" t="s">
        <v>29</v>
      </c>
      <c r="B19" s="19"/>
      <c r="C19" s="19"/>
      <c r="D19" s="19"/>
      <c r="E19" s="19"/>
      <c r="F19" s="19"/>
      <c r="G19" s="19"/>
      <c r="H19" s="19"/>
      <c r="I19" s="19"/>
      <c r="J19" s="19"/>
      <c r="K19" s="19"/>
      <c r="L19" s="19"/>
      <c r="M19" s="19"/>
      <c r="N19" s="19"/>
      <c r="O19" s="19"/>
      <c r="P19" s="19"/>
    </row>
    <row r="20" spans="1:9">
      <c r="A20" s="22" t="s">
        <v>30</v>
      </c>
      <c r="B20" s="23"/>
      <c r="C20" s="23"/>
      <c r="D20" s="23"/>
      <c r="E20" s="23"/>
      <c r="F20" s="23"/>
      <c r="G20" s="23"/>
      <c r="H20" s="23"/>
      <c r="I20" s="23"/>
    </row>
    <row r="21" ht="28" customHeight="1" spans="1:14">
      <c r="A21" s="8" t="s">
        <v>31</v>
      </c>
      <c r="B21" s="8"/>
      <c r="C21" s="15" t="s">
        <v>32</v>
      </c>
      <c r="D21" s="24" t="s">
        <v>33</v>
      </c>
      <c r="E21" s="24"/>
      <c r="F21" s="24" t="s">
        <v>34</v>
      </c>
      <c r="G21" s="24" t="s">
        <v>35</v>
      </c>
      <c r="H21" s="24"/>
      <c r="I21" s="24" t="s">
        <v>36</v>
      </c>
      <c r="J21" s="24" t="s">
        <v>37</v>
      </c>
      <c r="K21" s="24" t="s">
        <v>38</v>
      </c>
      <c r="L21" s="24"/>
      <c r="M21" s="24" t="s">
        <v>39</v>
      </c>
      <c r="N21" s="24"/>
    </row>
    <row r="22" ht="28" customHeight="1" spans="1:14">
      <c r="A22" s="15" t="s">
        <v>40</v>
      </c>
      <c r="B22" s="15"/>
      <c r="C22" s="8" t="s">
        <v>41</v>
      </c>
      <c r="D22" s="25" t="s">
        <v>42</v>
      </c>
      <c r="E22" s="25"/>
      <c r="F22" s="25" t="s">
        <v>43</v>
      </c>
      <c r="G22" s="25" t="s">
        <v>44</v>
      </c>
      <c r="H22" s="25"/>
      <c r="I22" s="24" t="s">
        <v>45</v>
      </c>
      <c r="J22" s="25" t="s">
        <v>46</v>
      </c>
      <c r="K22" s="25" t="s">
        <v>47</v>
      </c>
      <c r="L22" s="25"/>
      <c r="M22" s="25" t="s">
        <v>48</v>
      </c>
      <c r="N22" s="25"/>
    </row>
    <row r="23" ht="27" customHeight="1" spans="1:9">
      <c r="A23" s="22" t="s">
        <v>49</v>
      </c>
      <c r="B23" s="23"/>
      <c r="C23" s="23"/>
      <c r="D23" s="23"/>
      <c r="E23" s="23"/>
      <c r="F23" s="23"/>
      <c r="G23" s="23"/>
      <c r="H23" s="23"/>
      <c r="I23" s="23"/>
    </row>
  </sheetData>
  <mergeCells count="30">
    <mergeCell ref="A1:Q1"/>
    <mergeCell ref="E2:G2"/>
    <mergeCell ref="H2:J2"/>
    <mergeCell ref="K2:M2"/>
    <mergeCell ref="N2:P2"/>
    <mergeCell ref="A13:D13"/>
    <mergeCell ref="A14:D14"/>
    <mergeCell ref="A15:P15"/>
    <mergeCell ref="A16:P16"/>
    <mergeCell ref="A17:P17"/>
    <mergeCell ref="A18:P18"/>
    <mergeCell ref="A19:P19"/>
    <mergeCell ref="A20:I20"/>
    <mergeCell ref="A21:B21"/>
    <mergeCell ref="D21:E21"/>
    <mergeCell ref="G21:H21"/>
    <mergeCell ref="K21:L21"/>
    <mergeCell ref="M21:N21"/>
    <mergeCell ref="A22:B22"/>
    <mergeCell ref="D22:E22"/>
    <mergeCell ref="G22:H22"/>
    <mergeCell ref="K22:L22"/>
    <mergeCell ref="M22:N22"/>
    <mergeCell ref="A23:I23"/>
    <mergeCell ref="A2:A3"/>
    <mergeCell ref="A4:A12"/>
    <mergeCell ref="B2:B3"/>
    <mergeCell ref="C2:C3"/>
    <mergeCell ref="D2:D3"/>
    <mergeCell ref="Q2:Q3"/>
  </mergeCells>
  <pageMargins left="0.393055555555556" right="0.393055555555556" top="0.393055555555556" bottom="0.393055555555556" header="0.298611111111111" footer="0.298611111111111"/>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6</vt:i4>
      </vt:variant>
    </vt:vector>
  </HeadingPairs>
  <TitlesOfParts>
    <vt:vector size="6" baseType="lpstr">
      <vt:lpstr>报价单A</vt:lpstr>
      <vt:lpstr>报价单B</vt:lpstr>
      <vt:lpstr>报价单C</vt:lpstr>
      <vt:lpstr>报价单D</vt:lpstr>
      <vt:lpstr>报价单E</vt:lpstr>
      <vt:lpstr>公铁联运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李炼</dc:creator>
  <cp:lastModifiedBy>刘玄</cp:lastModifiedBy>
  <dcterms:created xsi:type="dcterms:W3CDTF">2018-04-20T03:01:00Z</dcterms:created>
  <cp:lastPrinted>2021-05-15T02:35:00Z</cp:lastPrinted>
  <dcterms:modified xsi:type="dcterms:W3CDTF">2023-06-20T06:25:20Z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7E73B1B2E20D4332ADACC6893BB0FEB5</vt:lpwstr>
  </property>
  <property fmtid="{D5CDD505-2E9C-101B-9397-08002B2CF9AE}" pid="3" name="KSOProductBuildVer">
    <vt:lpwstr>2052-11.1.0.12980</vt:lpwstr>
  </property>
</Properties>
</file>